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kocourkova\Desktop\"/>
    </mc:Choice>
  </mc:AlternateContent>
  <bookViews>
    <workbookView xWindow="0" yWindow="0" windowWidth="28800" windowHeight="11700" tabRatio="805" firstSheet="14" activeTab="29"/>
  </bookViews>
  <sheets>
    <sheet name="Čelákovice" sheetId="35" r:id="rId1"/>
    <sheet name="Český Brod" sheetId="19" r:id="rId2"/>
    <sheet name="Dobřejovice" sheetId="20" r:id="rId3"/>
    <sheet name="Herink" sheetId="22" r:id="rId4"/>
    <sheet name="Hodkovice" sheetId="23" r:id="rId5"/>
    <sheet name="Jesenice (u Prahy)" sheetId="24" r:id="rId6"/>
    <sheet name="Károv" sheetId="25" r:id="rId7"/>
    <sheet name="Křenice" sheetId="26" r:id="rId8"/>
    <sheet name="Mochov" sheetId="36" r:id="rId9"/>
    <sheet name="Ohrobec" sheetId="29" r:id="rId10"/>
    <sheet name="Osnice" sheetId="31" r:id="rId11"/>
    <sheet name="Průhonice" sheetId="32" r:id="rId12"/>
    <sheet name="Říčany" sheetId="33" r:id="rId13"/>
    <sheet name="Voděrádky" sheetId="37" r:id="rId14"/>
    <sheet name="Zdiměřice" sheetId="34" r:id="rId15"/>
    <sheet name="Zlatníky" sheetId="11" r:id="rId16"/>
    <sheet name="Bohutín - Vysoká Pec" sheetId="12" r:id="rId17"/>
    <sheet name="Dubenec" sheetId="13" r:id="rId18"/>
    <sheet name="Dublovice" sheetId="14" r:id="rId19"/>
    <sheet name="Klučenice" sheetId="15" r:id="rId20"/>
    <sheet name="Kosova Hora" sheetId="16" r:id="rId21"/>
    <sheet name="Láz" sheetId="38" r:id="rId22"/>
    <sheet name="Lazsko" sheetId="17" r:id="rId23"/>
    <sheet name="Milín" sheetId="18" r:id="rId24"/>
    <sheet name="Mníšek pod Brdy" sheetId="4" r:id="rId25"/>
    <sheet name="Nečín" sheetId="1" r:id="rId26"/>
    <sheet name="Petrovice" sheetId="5" r:id="rId27"/>
    <sheet name="Příbram" sheetId="6" r:id="rId28"/>
    <sheet name="Sedlčany" sheetId="7" r:id="rId29"/>
    <sheet name="Zvírotice" sheetId="9" r:id="rId30"/>
  </sheets>
  <calcPr calcId="162913"/>
</workbook>
</file>

<file path=xl/calcChain.xml><?xml version="1.0" encoding="utf-8"?>
<calcChain xmlns="http://schemas.openxmlformats.org/spreadsheetml/2006/main">
  <c r="L8" i="38" l="1"/>
  <c r="K8" i="38"/>
  <c r="R5" i="38" s="1"/>
  <c r="J8" i="38"/>
  <c r="I8" i="38"/>
  <c r="P5" i="38" s="1"/>
  <c r="H8" i="38"/>
  <c r="G8" i="38"/>
  <c r="N5" i="38" s="1"/>
  <c r="F8" i="38"/>
  <c r="L6" i="38"/>
  <c r="S5" i="38" s="1"/>
  <c r="K6" i="38"/>
  <c r="J6" i="38"/>
  <c r="Q5" i="38" s="1"/>
  <c r="I6" i="38"/>
  <c r="H6" i="38"/>
  <c r="O5" i="38" s="1"/>
  <c r="G6" i="38"/>
  <c r="F6" i="38"/>
  <c r="M5" i="38" s="1"/>
  <c r="C5" i="38"/>
  <c r="L8" i="37" l="1"/>
  <c r="K8" i="37"/>
  <c r="R5" i="37" s="1"/>
  <c r="J8" i="37"/>
  <c r="I8" i="37"/>
  <c r="H8" i="37"/>
  <c r="G8" i="37"/>
  <c r="N5" i="37" s="1"/>
  <c r="F8" i="37"/>
  <c r="L6" i="37"/>
  <c r="S5" i="37" s="1"/>
  <c r="K6" i="37"/>
  <c r="J6" i="37"/>
  <c r="Q5" i="37" s="1"/>
  <c r="I6" i="37"/>
  <c r="H6" i="37"/>
  <c r="G6" i="37"/>
  <c r="F6" i="37"/>
  <c r="M5" i="37" s="1"/>
  <c r="P5" i="37"/>
  <c r="C5" i="37"/>
  <c r="O5" i="37" l="1"/>
  <c r="L8" i="36" l="1"/>
  <c r="K8" i="36"/>
  <c r="R5" i="36" s="1"/>
  <c r="J8" i="36"/>
  <c r="I8" i="36"/>
  <c r="H8" i="36"/>
  <c r="G8" i="36"/>
  <c r="N5" i="36" s="1"/>
  <c r="F8" i="36"/>
  <c r="L6" i="36"/>
  <c r="K6" i="36"/>
  <c r="J6" i="36"/>
  <c r="I6" i="36"/>
  <c r="H6" i="36"/>
  <c r="G6" i="36"/>
  <c r="F6" i="36"/>
  <c r="M5" i="36" s="1"/>
  <c r="C5" i="36"/>
  <c r="S5" i="36" l="1"/>
  <c r="Q5" i="36"/>
  <c r="P5" i="36"/>
  <c r="O5" i="36"/>
  <c r="L8" i="35"/>
  <c r="K8" i="35"/>
  <c r="R5" i="35" s="1"/>
  <c r="J8" i="35"/>
  <c r="I8" i="35"/>
  <c r="H8" i="35"/>
  <c r="G8" i="35"/>
  <c r="F8" i="35"/>
  <c r="L6" i="35"/>
  <c r="K6" i="35"/>
  <c r="J6" i="35"/>
  <c r="I6" i="35"/>
  <c r="H6" i="35"/>
  <c r="G6" i="35"/>
  <c r="F6" i="35"/>
  <c r="N5" i="35"/>
  <c r="C5" i="35"/>
  <c r="P5" i="35" l="1"/>
  <c r="M5" i="35"/>
  <c r="O5" i="35"/>
  <c r="Q5" i="35"/>
  <c r="S5" i="35"/>
  <c r="L8" i="34" l="1"/>
  <c r="K8" i="34"/>
  <c r="J8" i="34"/>
  <c r="I8" i="34"/>
  <c r="H8" i="34"/>
  <c r="G8" i="34"/>
  <c r="F8" i="34"/>
  <c r="L6" i="34"/>
  <c r="K6" i="34"/>
  <c r="J6" i="34"/>
  <c r="Q5" i="34" s="1"/>
  <c r="I6" i="34"/>
  <c r="H6" i="34"/>
  <c r="G6" i="34"/>
  <c r="F6" i="34"/>
  <c r="C5" i="34"/>
  <c r="L8" i="33"/>
  <c r="K8" i="33"/>
  <c r="J8" i="33"/>
  <c r="I8" i="33"/>
  <c r="H8" i="33"/>
  <c r="G8" i="33"/>
  <c r="F8" i="33"/>
  <c r="L6" i="33"/>
  <c r="K6" i="33"/>
  <c r="J6" i="33"/>
  <c r="I6" i="33"/>
  <c r="H6" i="33"/>
  <c r="G6" i="33"/>
  <c r="F6" i="33"/>
  <c r="C5" i="33"/>
  <c r="L8" i="32"/>
  <c r="K8" i="32"/>
  <c r="J8" i="32"/>
  <c r="I8" i="32"/>
  <c r="H8" i="32"/>
  <c r="G8" i="32"/>
  <c r="F8" i="32"/>
  <c r="L6" i="32"/>
  <c r="K6" i="32"/>
  <c r="J6" i="32"/>
  <c r="I6" i="32"/>
  <c r="H6" i="32"/>
  <c r="G6" i="32"/>
  <c r="F6" i="32"/>
  <c r="C5" i="32"/>
  <c r="L8" i="31"/>
  <c r="K8" i="31"/>
  <c r="J8" i="31"/>
  <c r="I8" i="31"/>
  <c r="H8" i="31"/>
  <c r="G8" i="31"/>
  <c r="F8" i="31"/>
  <c r="L6" i="31"/>
  <c r="K6" i="31"/>
  <c r="J6" i="31"/>
  <c r="I6" i="31"/>
  <c r="H6" i="31"/>
  <c r="G6" i="31"/>
  <c r="F6" i="31"/>
  <c r="C5" i="31"/>
  <c r="L8" i="29"/>
  <c r="K8" i="29"/>
  <c r="J8" i="29"/>
  <c r="I8" i="29"/>
  <c r="H8" i="29"/>
  <c r="G8" i="29"/>
  <c r="F8" i="29"/>
  <c r="L6" i="29"/>
  <c r="K6" i="29"/>
  <c r="J6" i="29"/>
  <c r="I6" i="29"/>
  <c r="H6" i="29"/>
  <c r="G6" i="29"/>
  <c r="F6" i="29"/>
  <c r="C5" i="29"/>
  <c r="L8" i="26"/>
  <c r="K8" i="26"/>
  <c r="J8" i="26"/>
  <c r="I8" i="26"/>
  <c r="H8" i="26"/>
  <c r="G8" i="26"/>
  <c r="F8" i="26"/>
  <c r="L6" i="26"/>
  <c r="K6" i="26"/>
  <c r="J6" i="26"/>
  <c r="I6" i="26"/>
  <c r="H6" i="26"/>
  <c r="G6" i="26"/>
  <c r="N5" i="26" s="1"/>
  <c r="F6" i="26"/>
  <c r="C5" i="26"/>
  <c r="L8" i="25"/>
  <c r="K8" i="25"/>
  <c r="J8" i="25"/>
  <c r="I8" i="25"/>
  <c r="H8" i="25"/>
  <c r="G8" i="25"/>
  <c r="F8" i="25"/>
  <c r="L6" i="25"/>
  <c r="K6" i="25"/>
  <c r="J6" i="25"/>
  <c r="I6" i="25"/>
  <c r="H6" i="25"/>
  <c r="G6" i="25"/>
  <c r="F6" i="25"/>
  <c r="C5" i="25"/>
  <c r="L8" i="24"/>
  <c r="K8" i="24"/>
  <c r="J8" i="24"/>
  <c r="Q5" i="24" s="1"/>
  <c r="I8" i="24"/>
  <c r="H8" i="24"/>
  <c r="G8" i="24"/>
  <c r="F8" i="24"/>
  <c r="L6" i="24"/>
  <c r="K6" i="24"/>
  <c r="J6" i="24"/>
  <c r="I6" i="24"/>
  <c r="H6" i="24"/>
  <c r="G6" i="24"/>
  <c r="N5" i="24" s="1"/>
  <c r="F6" i="24"/>
  <c r="C5" i="24"/>
  <c r="L8" i="23"/>
  <c r="K8" i="23"/>
  <c r="J8" i="23"/>
  <c r="I8" i="23"/>
  <c r="H8" i="23"/>
  <c r="G8" i="23"/>
  <c r="F8" i="23"/>
  <c r="L6" i="23"/>
  <c r="K6" i="23"/>
  <c r="J6" i="23"/>
  <c r="Q5" i="23" s="1"/>
  <c r="I6" i="23"/>
  <c r="H6" i="23"/>
  <c r="G6" i="23"/>
  <c r="F6" i="23"/>
  <c r="C5" i="23"/>
  <c r="L8" i="22"/>
  <c r="K8" i="22"/>
  <c r="J8" i="22"/>
  <c r="I8" i="22"/>
  <c r="H8" i="22"/>
  <c r="G8" i="22"/>
  <c r="F8" i="22"/>
  <c r="L6" i="22"/>
  <c r="K6" i="22"/>
  <c r="J6" i="22"/>
  <c r="I6" i="22"/>
  <c r="H6" i="22"/>
  <c r="G6" i="22"/>
  <c r="F6" i="22"/>
  <c r="C5" i="22"/>
  <c r="L8" i="20"/>
  <c r="K8" i="20"/>
  <c r="J8" i="20"/>
  <c r="I8" i="20"/>
  <c r="H8" i="20"/>
  <c r="G8" i="20"/>
  <c r="F8" i="20"/>
  <c r="L6" i="20"/>
  <c r="K6" i="20"/>
  <c r="J6" i="20"/>
  <c r="I6" i="20"/>
  <c r="H6" i="20"/>
  <c r="G6" i="20"/>
  <c r="F6" i="20"/>
  <c r="C5" i="20"/>
  <c r="L8" i="19"/>
  <c r="K8" i="19"/>
  <c r="J8" i="19"/>
  <c r="I8" i="19"/>
  <c r="H8" i="19"/>
  <c r="G8" i="19"/>
  <c r="F8" i="19"/>
  <c r="L6" i="19"/>
  <c r="K6" i="19"/>
  <c r="J6" i="19"/>
  <c r="I6" i="19"/>
  <c r="H6" i="19"/>
  <c r="G6" i="19"/>
  <c r="F6" i="19"/>
  <c r="C5" i="19"/>
  <c r="L8" i="18"/>
  <c r="K8" i="18"/>
  <c r="R5" i="18" s="1"/>
  <c r="J8" i="18"/>
  <c r="I8" i="18"/>
  <c r="H8" i="18"/>
  <c r="G8" i="18"/>
  <c r="F8" i="18"/>
  <c r="M5" i="18" s="1"/>
  <c r="L6" i="18"/>
  <c r="K6" i="18"/>
  <c r="J6" i="18"/>
  <c r="I6" i="18"/>
  <c r="H6" i="18"/>
  <c r="G6" i="18"/>
  <c r="F6" i="18"/>
  <c r="C5" i="18"/>
  <c r="L8" i="17"/>
  <c r="K8" i="17"/>
  <c r="J8" i="17"/>
  <c r="I8" i="17"/>
  <c r="H8" i="17"/>
  <c r="G8" i="17"/>
  <c r="F8" i="17"/>
  <c r="L6" i="17"/>
  <c r="K6" i="17"/>
  <c r="J6" i="17"/>
  <c r="I6" i="17"/>
  <c r="H6" i="17"/>
  <c r="G6" i="17"/>
  <c r="F6" i="17"/>
  <c r="C5" i="17"/>
  <c r="L8" i="16"/>
  <c r="K8" i="16"/>
  <c r="J8" i="16"/>
  <c r="I8" i="16"/>
  <c r="H8" i="16"/>
  <c r="G8" i="16"/>
  <c r="F8" i="16"/>
  <c r="L6" i="16"/>
  <c r="K6" i="16"/>
  <c r="J6" i="16"/>
  <c r="I6" i="16"/>
  <c r="H6" i="16"/>
  <c r="O5" i="16" s="1"/>
  <c r="G6" i="16"/>
  <c r="F6" i="16"/>
  <c r="C5" i="16"/>
  <c r="L8" i="15"/>
  <c r="K8" i="15"/>
  <c r="J8" i="15"/>
  <c r="I8" i="15"/>
  <c r="H8" i="15"/>
  <c r="G8" i="15"/>
  <c r="F8" i="15"/>
  <c r="L6" i="15"/>
  <c r="K6" i="15"/>
  <c r="J6" i="15"/>
  <c r="I6" i="15"/>
  <c r="H6" i="15"/>
  <c r="G6" i="15"/>
  <c r="F6" i="15"/>
  <c r="C5" i="15"/>
  <c r="L8" i="14"/>
  <c r="K8" i="14"/>
  <c r="J8" i="14"/>
  <c r="I8" i="14"/>
  <c r="H8" i="14"/>
  <c r="G8" i="14"/>
  <c r="F8" i="14"/>
  <c r="L6" i="14"/>
  <c r="K6" i="14"/>
  <c r="J6" i="14"/>
  <c r="I6" i="14"/>
  <c r="H6" i="14"/>
  <c r="G6" i="14"/>
  <c r="F6" i="14"/>
  <c r="C5" i="14"/>
  <c r="L8" i="13"/>
  <c r="K8" i="13"/>
  <c r="J8" i="13"/>
  <c r="I8" i="13"/>
  <c r="H8" i="13"/>
  <c r="G8" i="13"/>
  <c r="F8" i="13"/>
  <c r="L6" i="13"/>
  <c r="K6" i="13"/>
  <c r="J6" i="13"/>
  <c r="I6" i="13"/>
  <c r="H6" i="13"/>
  <c r="G6" i="13"/>
  <c r="F6" i="13"/>
  <c r="P5" i="13"/>
  <c r="C5" i="13"/>
  <c r="L8" i="12"/>
  <c r="K8" i="12"/>
  <c r="J8" i="12"/>
  <c r="I8" i="12"/>
  <c r="H8" i="12"/>
  <c r="G8" i="12"/>
  <c r="N5" i="12" s="1"/>
  <c r="F8" i="12"/>
  <c r="L6" i="12"/>
  <c r="S5" i="12" s="1"/>
  <c r="K6" i="12"/>
  <c r="J6" i="12"/>
  <c r="Q5" i="12" s="1"/>
  <c r="I6" i="12"/>
  <c r="H6" i="12"/>
  <c r="O5" i="12" s="1"/>
  <c r="G6" i="12"/>
  <c r="F6" i="12"/>
  <c r="C5" i="12"/>
  <c r="L8" i="11"/>
  <c r="K8" i="11"/>
  <c r="J8" i="11"/>
  <c r="I8" i="11"/>
  <c r="H8" i="11"/>
  <c r="G8" i="11"/>
  <c r="F8" i="11"/>
  <c r="L6" i="11"/>
  <c r="K6" i="11"/>
  <c r="J6" i="11"/>
  <c r="I6" i="11"/>
  <c r="H6" i="11"/>
  <c r="G6" i="11"/>
  <c r="F6" i="11"/>
  <c r="C5" i="11"/>
  <c r="L8" i="9"/>
  <c r="K8" i="9"/>
  <c r="J8" i="9"/>
  <c r="I8" i="9"/>
  <c r="H8" i="9"/>
  <c r="G8" i="9"/>
  <c r="F8" i="9"/>
  <c r="L6" i="9"/>
  <c r="K6" i="9"/>
  <c r="J6" i="9"/>
  <c r="I6" i="9"/>
  <c r="H6" i="9"/>
  <c r="G6" i="9"/>
  <c r="F6" i="9"/>
  <c r="C5" i="9"/>
  <c r="L8" i="7"/>
  <c r="K8" i="7"/>
  <c r="J8" i="7"/>
  <c r="I8" i="7"/>
  <c r="H8" i="7"/>
  <c r="G8" i="7"/>
  <c r="F8" i="7"/>
  <c r="L6" i="7"/>
  <c r="K6" i="7"/>
  <c r="J6" i="7"/>
  <c r="I6" i="7"/>
  <c r="H6" i="7"/>
  <c r="G6" i="7"/>
  <c r="F6" i="7"/>
  <c r="C5" i="7"/>
  <c r="L8" i="6"/>
  <c r="K8" i="6"/>
  <c r="J8" i="6"/>
  <c r="I8" i="6"/>
  <c r="H8" i="6"/>
  <c r="G8" i="6"/>
  <c r="F8" i="6"/>
  <c r="L6" i="6"/>
  <c r="K6" i="6"/>
  <c r="J6" i="6"/>
  <c r="I6" i="6"/>
  <c r="H6" i="6"/>
  <c r="G6" i="6"/>
  <c r="F6" i="6"/>
  <c r="C5" i="6"/>
  <c r="L8" i="5"/>
  <c r="K8" i="5"/>
  <c r="J8" i="5"/>
  <c r="I8" i="5"/>
  <c r="H8" i="5"/>
  <c r="G8" i="5"/>
  <c r="F8" i="5"/>
  <c r="L6" i="5"/>
  <c r="K6" i="5"/>
  <c r="J6" i="5"/>
  <c r="I6" i="5"/>
  <c r="P5" i="5" s="1"/>
  <c r="H6" i="5"/>
  <c r="G6" i="5"/>
  <c r="F6" i="5"/>
  <c r="C5" i="5"/>
  <c r="L8" i="4"/>
  <c r="K8" i="4"/>
  <c r="J8" i="4"/>
  <c r="I8" i="4"/>
  <c r="H8" i="4"/>
  <c r="G8" i="4"/>
  <c r="F8" i="4"/>
  <c r="L6" i="4"/>
  <c r="K6" i="4"/>
  <c r="J6" i="4"/>
  <c r="I6" i="4"/>
  <c r="H6" i="4"/>
  <c r="G6" i="4"/>
  <c r="F6" i="4"/>
  <c r="C5" i="4"/>
  <c r="O5" i="9" l="1"/>
  <c r="R5" i="5"/>
  <c r="O5" i="5"/>
  <c r="S5" i="5"/>
  <c r="Q5" i="18"/>
  <c r="S5" i="16"/>
  <c r="M5" i="16"/>
  <c r="N5" i="16"/>
  <c r="R5" i="16"/>
  <c r="O5" i="15"/>
  <c r="S5" i="15"/>
  <c r="O5" i="13"/>
  <c r="R5" i="14"/>
  <c r="P5" i="12"/>
  <c r="S5" i="34"/>
  <c r="O5" i="34"/>
  <c r="M5" i="34"/>
  <c r="S5" i="29"/>
  <c r="O5" i="25"/>
  <c r="S5" i="25"/>
  <c r="Q5" i="20"/>
  <c r="N5" i="4"/>
  <c r="P5" i="4"/>
  <c r="R5" i="4"/>
  <c r="M5" i="4"/>
  <c r="Q5" i="7"/>
  <c r="P5" i="7"/>
  <c r="P5" i="11"/>
  <c r="O5" i="11"/>
  <c r="M5" i="13"/>
  <c r="Q5" i="13"/>
  <c r="N5" i="13"/>
  <c r="R5" i="13"/>
  <c r="N5" i="14"/>
  <c r="M5" i="14"/>
  <c r="M5" i="17"/>
  <c r="O5" i="17"/>
  <c r="Q5" i="17"/>
  <c r="N5" i="17"/>
  <c r="P5" i="17"/>
  <c r="R5" i="17"/>
  <c r="O5" i="19"/>
  <c r="S5" i="20"/>
  <c r="M5" i="22"/>
  <c r="O5" i="23"/>
  <c r="O5" i="24"/>
  <c r="M5" i="26"/>
  <c r="Q5" i="26"/>
  <c r="P5" i="31"/>
  <c r="O5" i="31"/>
  <c r="M5" i="32"/>
  <c r="Q5" i="32"/>
  <c r="O5" i="33"/>
  <c r="S5" i="33"/>
  <c r="Q5" i="9"/>
  <c r="P5" i="9"/>
  <c r="M5" i="9"/>
  <c r="R5" i="9"/>
  <c r="S5" i="9"/>
  <c r="N5" i="9"/>
  <c r="R5" i="7"/>
  <c r="N5" i="7"/>
  <c r="M5" i="7"/>
  <c r="O5" i="7"/>
  <c r="S5" i="7"/>
  <c r="R5" i="6"/>
  <c r="P5" i="6"/>
  <c r="N5" i="6"/>
  <c r="O5" i="6"/>
  <c r="S5" i="6"/>
  <c r="M5" i="6"/>
  <c r="Q5" i="6"/>
  <c r="N5" i="5"/>
  <c r="M5" i="5"/>
  <c r="Q5" i="5"/>
  <c r="Q5" i="4"/>
  <c r="O5" i="4"/>
  <c r="S5" i="4"/>
  <c r="S5" i="18"/>
  <c r="O5" i="18"/>
  <c r="N5" i="18"/>
  <c r="P5" i="18"/>
  <c r="S5" i="17"/>
  <c r="Q5" i="16"/>
  <c r="P5" i="16"/>
  <c r="P5" i="15"/>
  <c r="M5" i="15"/>
  <c r="Q5" i="15"/>
  <c r="N5" i="15"/>
  <c r="R5" i="15"/>
  <c r="Q5" i="14"/>
  <c r="O5" i="14"/>
  <c r="S5" i="14"/>
  <c r="P5" i="14"/>
  <c r="S5" i="13"/>
  <c r="M5" i="12"/>
  <c r="R5" i="12"/>
  <c r="S5" i="11"/>
  <c r="M5" i="11"/>
  <c r="Q5" i="11"/>
  <c r="N5" i="11"/>
  <c r="R5" i="11"/>
  <c r="P5" i="34"/>
  <c r="N5" i="34"/>
  <c r="R5" i="34"/>
  <c r="R5" i="33"/>
  <c r="P5" i="33"/>
  <c r="N5" i="33"/>
  <c r="M5" i="33"/>
  <c r="Q5" i="33"/>
  <c r="P5" i="32"/>
  <c r="N5" i="32"/>
  <c r="O5" i="32"/>
  <c r="S5" i="32"/>
  <c r="R5" i="32"/>
  <c r="S5" i="31"/>
  <c r="M5" i="31"/>
  <c r="N5" i="31"/>
  <c r="R5" i="31"/>
  <c r="Q5" i="31"/>
  <c r="R5" i="29"/>
  <c r="Q5" i="29"/>
  <c r="N5" i="29"/>
  <c r="M5" i="29"/>
  <c r="O5" i="29"/>
  <c r="P5" i="29"/>
  <c r="R5" i="26"/>
  <c r="O5" i="26"/>
  <c r="S5" i="26"/>
  <c r="P5" i="26"/>
  <c r="R5" i="25"/>
  <c r="N5" i="25"/>
  <c r="P5" i="25"/>
  <c r="M5" i="25"/>
  <c r="Q5" i="25"/>
  <c r="S5" i="24"/>
  <c r="R5" i="24"/>
  <c r="M5" i="24"/>
  <c r="P5" i="24"/>
  <c r="P5" i="23"/>
  <c r="M5" i="23"/>
  <c r="S5" i="23"/>
  <c r="N5" i="23"/>
  <c r="R5" i="23"/>
  <c r="Q5" i="22"/>
  <c r="P5" i="22"/>
  <c r="N5" i="22"/>
  <c r="O5" i="22"/>
  <c r="S5" i="22"/>
  <c r="R5" i="22"/>
  <c r="P5" i="20"/>
  <c r="O5" i="20"/>
  <c r="M5" i="20"/>
  <c r="N5" i="20"/>
  <c r="R5" i="20"/>
  <c r="S5" i="19"/>
  <c r="M5" i="19"/>
  <c r="R5" i="19"/>
  <c r="Q5" i="19"/>
  <c r="P5" i="19"/>
  <c r="N5" i="19"/>
  <c r="C5" i="1"/>
  <c r="L8" i="1"/>
  <c r="K8" i="1"/>
  <c r="J8" i="1"/>
  <c r="I8" i="1"/>
  <c r="H8" i="1"/>
  <c r="G8" i="1"/>
  <c r="F8" i="1"/>
  <c r="L6" i="1"/>
  <c r="K6" i="1"/>
  <c r="J6" i="1"/>
  <c r="I6" i="1"/>
  <c r="H6" i="1"/>
  <c r="G6" i="1"/>
  <c r="F6" i="1"/>
  <c r="N5" i="1" l="1"/>
  <c r="O5" i="1"/>
  <c r="P5" i="1"/>
  <c r="Q5" i="1"/>
  <c r="R5" i="1"/>
  <c r="S5" i="1"/>
  <c r="M5" i="1"/>
</calcChain>
</file>

<file path=xl/sharedStrings.xml><?xml version="1.0" encoding="utf-8"?>
<sst xmlns="http://schemas.openxmlformats.org/spreadsheetml/2006/main" count="870" uniqueCount="49">
  <si>
    <t>množství čištěné vody</t>
  </si>
  <si>
    <t>m3/rok</t>
  </si>
  <si>
    <t>m3/den</t>
  </si>
  <si>
    <t>přítok</t>
  </si>
  <si>
    <t>odtok</t>
  </si>
  <si>
    <t>mg/l</t>
  </si>
  <si>
    <t>t/rok</t>
  </si>
  <si>
    <t>BSK5</t>
  </si>
  <si>
    <t>CHSK</t>
  </si>
  <si>
    <t>N-NH4</t>
  </si>
  <si>
    <t>Nanorg.</t>
  </si>
  <si>
    <t>Ncelk</t>
  </si>
  <si>
    <t>Pcelk</t>
  </si>
  <si>
    <t>NL</t>
  </si>
  <si>
    <t>účínnost odstranění v %</t>
  </si>
  <si>
    <r>
      <t xml:space="preserve">Biologická spotřeba kyslíku </t>
    </r>
    <r>
      <rPr>
        <b/>
        <sz val="10"/>
        <color theme="1"/>
        <rFont val="Arial"/>
        <family val="2"/>
        <charset val="238"/>
      </rPr>
      <t>BSK</t>
    </r>
    <r>
      <rPr>
        <b/>
        <vertAlign val="subscript"/>
        <sz val="10"/>
        <color theme="1"/>
        <rFont val="Arial"/>
        <family val="2"/>
        <charset val="238"/>
      </rPr>
      <t>5</t>
    </r>
    <r>
      <rPr>
        <vertAlign val="subscript"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a chemická spotřeba kyslíku </t>
    </r>
    <r>
      <rPr>
        <b/>
        <sz val="10"/>
        <color theme="1"/>
        <rFont val="Arial"/>
        <family val="2"/>
        <charset val="238"/>
      </rPr>
      <t>CHSK</t>
    </r>
    <r>
      <rPr>
        <b/>
        <vertAlign val="subscript"/>
        <sz val="10"/>
        <color theme="1"/>
        <rFont val="Arial"/>
        <family val="2"/>
        <charset val="238"/>
      </rPr>
      <t>Cr</t>
    </r>
    <r>
      <rPr>
        <sz val="10"/>
        <color theme="1"/>
        <rFont val="Arial"/>
        <family val="2"/>
        <charset val="238"/>
      </rPr>
      <t xml:space="preserve"> odpovídají množství organických látek v odpadních vodách</t>
    </r>
  </si>
  <si>
    <r>
      <t>NL</t>
    </r>
    <r>
      <rPr>
        <b/>
        <vertAlign val="subscript"/>
        <sz val="10"/>
        <color theme="1"/>
        <rFont val="Arial"/>
        <family val="2"/>
        <charset val="238"/>
      </rPr>
      <t>suš</t>
    </r>
    <r>
      <rPr>
        <vertAlign val="subscript"/>
        <sz val="10"/>
        <color theme="1"/>
        <rFont val="Arial"/>
        <family val="2"/>
        <charset val="238"/>
      </rPr>
      <t>.</t>
    </r>
    <r>
      <rPr>
        <sz val="10"/>
        <color theme="1"/>
        <rFont val="Arial"/>
        <family val="2"/>
        <charset val="238"/>
      </rPr>
      <t xml:space="preserve"> jsou nerozpuštěné látky sušené při 105°C odpovídají usaditelnému podílu odpadních vod</t>
    </r>
  </si>
  <si>
    <r>
      <t>N-NH4, N</t>
    </r>
    <r>
      <rPr>
        <b/>
        <vertAlign val="subscript"/>
        <sz val="10"/>
        <color theme="1"/>
        <rFont val="Arial"/>
        <family val="2"/>
        <charset val="238"/>
      </rPr>
      <t>anorg.</t>
    </r>
    <r>
      <rPr>
        <sz val="10"/>
        <color theme="1"/>
        <rFont val="Arial"/>
        <family val="2"/>
        <charset val="238"/>
      </rPr>
      <t xml:space="preserve"> jsou jednotlivé chemické formy dusíkatých látek a </t>
    </r>
    <r>
      <rPr>
        <b/>
        <sz val="10"/>
        <color theme="1"/>
        <rFont val="Arial"/>
        <family val="2"/>
        <charset val="238"/>
      </rPr>
      <t>N</t>
    </r>
    <r>
      <rPr>
        <b/>
        <vertAlign val="subscript"/>
        <sz val="10"/>
        <color theme="1"/>
        <rFont val="Arial"/>
        <family val="2"/>
        <charset val="238"/>
      </rPr>
      <t>celk</t>
    </r>
    <r>
      <rPr>
        <sz val="10"/>
        <color theme="1"/>
        <rFont val="Arial"/>
        <family val="2"/>
        <charset val="238"/>
      </rPr>
      <t>. jejich celkový obsah v odpadní vodě</t>
    </r>
  </si>
  <si>
    <r>
      <t>P</t>
    </r>
    <r>
      <rPr>
        <b/>
        <vertAlign val="subscript"/>
        <sz val="10"/>
        <color theme="1"/>
        <rFont val="Arial"/>
        <family val="2"/>
        <charset val="238"/>
      </rPr>
      <t>celk.</t>
    </r>
    <r>
      <rPr>
        <sz val="10"/>
        <color theme="1"/>
        <rFont val="Arial"/>
        <family val="2"/>
        <charset val="238"/>
      </rPr>
      <t xml:space="preserve"> odpovídá celkovému obsahu všech chemických forem fosforu v odpadní vodě</t>
    </r>
  </si>
  <si>
    <t>ČOV Jesenice (u Prahy)</t>
  </si>
  <si>
    <t>ČOV Károv</t>
  </si>
  <si>
    <t xml:space="preserve">ČOV Český Brod </t>
  </si>
  <si>
    <t xml:space="preserve">ČOV Dobřejovice </t>
  </si>
  <si>
    <t>ČOV Čelákovice</t>
  </si>
  <si>
    <t xml:space="preserve">ČOV Herink </t>
  </si>
  <si>
    <t xml:space="preserve">ČOV Hodkovice </t>
  </si>
  <si>
    <t xml:space="preserve">ČOV Křenice </t>
  </si>
  <si>
    <t>ČOV Mochov</t>
  </si>
  <si>
    <t xml:space="preserve">ČOV Ohrobec </t>
  </si>
  <si>
    <t>ČOV Voděrádky</t>
  </si>
  <si>
    <t xml:space="preserve">ČOV Osnice </t>
  </si>
  <si>
    <t xml:space="preserve">ČOV Průhonice </t>
  </si>
  <si>
    <t xml:space="preserve">ČOV Říčany </t>
  </si>
  <si>
    <t xml:space="preserve">ČOV Zdiměřice </t>
  </si>
  <si>
    <t xml:space="preserve">ČOV Zlatníky </t>
  </si>
  <si>
    <t>ČOV Bohutín - Vysoká Pec</t>
  </si>
  <si>
    <t xml:space="preserve">ČOV Dubenec </t>
  </si>
  <si>
    <t xml:space="preserve">ČOV Dublovice </t>
  </si>
  <si>
    <t xml:space="preserve">ČOV Klučenice </t>
  </si>
  <si>
    <t xml:space="preserve">ČOV Kosova Hora </t>
  </si>
  <si>
    <t>ČOV Lazsko</t>
  </si>
  <si>
    <t>ČOV Milín</t>
  </si>
  <si>
    <t>ČOV Láz</t>
  </si>
  <si>
    <t xml:space="preserve">ČOV Mníšek pod Brdy </t>
  </si>
  <si>
    <t xml:space="preserve">ČOV Nečín </t>
  </si>
  <si>
    <t xml:space="preserve">ČOV Petrovice </t>
  </si>
  <si>
    <t xml:space="preserve">ČOV Příbram </t>
  </si>
  <si>
    <t>ČOV Sedlčany</t>
  </si>
  <si>
    <t>ČOV Zvírotice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</si>
</sst>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%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vertAlign val="subscript"/>
      <sz val="10"/>
      <color theme="1"/>
      <name val="Arial"/>
      <family val="2"/>
      <charset val="238"/>
    </font>
    <font>
      <vertAlign val="subscript"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1" fontId="0" fillId="0" borderId="3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 wrapText="1"/>
    </xf>
    <xf numFmtId="1" fontId="0" fillId="0" borderId="11" xfId="0" applyNumberFormat="1" applyBorder="1" applyAlignment="1">
      <alignment horizontal="center" wrapText="1"/>
    </xf>
    <xf numFmtId="1" fontId="0" fillId="0" borderId="1" xfId="0" applyNumberFormat="1" applyBorder="1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164" fontId="0" fillId="0" borderId="21" xfId="0" applyNumberFormat="1" applyBorder="1" applyAlignment="1">
      <alignment horizontal="center" wrapText="1"/>
    </xf>
    <xf numFmtId="164" fontId="0" fillId="0" borderId="6" xfId="0" applyNumberFormat="1" applyBorder="1" applyAlignment="1">
      <alignment horizont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9" fontId="0" fillId="0" borderId="3" xfId="1" applyFont="1" applyBorder="1" applyAlignment="1">
      <alignment horizontal="center" vertical="center" wrapText="1"/>
    </xf>
    <xf numFmtId="9" fontId="0" fillId="0" borderId="1" xfId="1" applyFont="1" applyBorder="1" applyAlignment="1">
      <alignment horizontal="center" vertical="center" wrapText="1"/>
    </xf>
    <xf numFmtId="9" fontId="0" fillId="0" borderId="6" xfId="1" applyFont="1" applyBorder="1" applyAlignment="1">
      <alignment horizontal="center" vertical="center" wrapText="1"/>
    </xf>
    <xf numFmtId="9" fontId="0" fillId="0" borderId="4" xfId="1" applyFont="1" applyBorder="1" applyAlignment="1">
      <alignment horizontal="center" vertical="center" wrapText="1"/>
    </xf>
    <xf numFmtId="9" fontId="0" fillId="0" borderId="10" xfId="1" applyFont="1" applyBorder="1" applyAlignment="1">
      <alignment horizontal="center" vertical="center" wrapText="1"/>
    </xf>
    <xf numFmtId="9" fontId="0" fillId="0" borderId="7" xfId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" fontId="0" fillId="0" borderId="18" xfId="0" applyNumberFormat="1" applyBorder="1" applyAlignment="1">
      <alignment horizontal="center" vertical="center" wrapText="1"/>
    </xf>
    <xf numFmtId="1" fontId="0" fillId="0" borderId="19" xfId="0" applyNumberFormat="1" applyBorder="1" applyAlignment="1">
      <alignment horizontal="center" vertical="center" wrapText="1"/>
    </xf>
    <xf numFmtId="1" fontId="0" fillId="0" borderId="20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9" fontId="0" fillId="0" borderId="2" xfId="1" applyFont="1" applyBorder="1" applyAlignment="1">
      <alignment horizontal="center" vertical="center" wrapText="1"/>
    </xf>
    <xf numFmtId="9" fontId="0" fillId="0" borderId="9" xfId="1" applyFont="1" applyBorder="1" applyAlignment="1">
      <alignment horizontal="center" vertical="center" wrapText="1"/>
    </xf>
    <xf numFmtId="9" fontId="0" fillId="0" borderId="5" xfId="1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65" fontId="0" fillId="0" borderId="2" xfId="1" applyNumberFormat="1" applyFont="1" applyBorder="1" applyAlignment="1">
      <alignment horizontal="center" vertical="center" wrapText="1"/>
    </xf>
    <xf numFmtId="165" fontId="0" fillId="0" borderId="9" xfId="1" applyNumberFormat="1" applyFont="1" applyBorder="1" applyAlignment="1">
      <alignment horizontal="center" vertical="center" wrapText="1"/>
    </xf>
    <xf numFmtId="165" fontId="0" fillId="0" borderId="5" xfId="1" applyNumberFormat="1" applyFont="1" applyBorder="1" applyAlignment="1">
      <alignment horizontal="center" vertical="center" wrapText="1"/>
    </xf>
    <xf numFmtId="165" fontId="0" fillId="0" borderId="3" xfId="1" applyNumberFormat="1" applyFont="1" applyBorder="1" applyAlignment="1">
      <alignment horizontal="center" vertical="center" wrapText="1"/>
    </xf>
    <xf numFmtId="165" fontId="0" fillId="0" borderId="1" xfId="1" applyNumberFormat="1" applyFont="1" applyBorder="1" applyAlignment="1">
      <alignment horizontal="center" vertical="center" wrapText="1"/>
    </xf>
    <xf numFmtId="165" fontId="0" fillId="0" borderId="6" xfId="1" applyNumberFormat="1" applyFont="1" applyBorder="1" applyAlignment="1">
      <alignment horizontal="center" vertical="center" wrapText="1"/>
    </xf>
    <xf numFmtId="165" fontId="0" fillId="0" borderId="4" xfId="1" applyNumberFormat="1" applyFont="1" applyBorder="1" applyAlignment="1">
      <alignment horizontal="center" vertical="center" wrapText="1"/>
    </xf>
    <xf numFmtId="165" fontId="0" fillId="0" borderId="10" xfId="1" applyNumberFormat="1" applyFont="1" applyBorder="1" applyAlignment="1">
      <alignment horizontal="center" vertical="center" wrapText="1"/>
    </xf>
    <xf numFmtId="165" fontId="0" fillId="0" borderId="7" xfId="1" applyNumberFormat="1" applyFont="1" applyBorder="1" applyAlignment="1">
      <alignment horizontal="center" vertical="center" wrapText="1"/>
    </xf>
  </cellXfs>
  <cellStyles count="2">
    <cellStyle name="Normální" xfId="0" builtinId="0"/>
    <cellStyle name="Procenta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23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1207941</v>
      </c>
      <c r="C5" s="35">
        <f>B5/365</f>
        <v>3309.4273972602741</v>
      </c>
      <c r="D5" s="38" t="s">
        <v>3</v>
      </c>
      <c r="E5" s="22" t="s">
        <v>5</v>
      </c>
      <c r="F5" s="10">
        <v>215.6</v>
      </c>
      <c r="G5" s="10">
        <v>405</v>
      </c>
      <c r="H5" s="10">
        <v>31.1</v>
      </c>
      <c r="I5" s="10">
        <v>34.4</v>
      </c>
      <c r="J5" s="10">
        <v>47</v>
      </c>
      <c r="K5" s="11">
        <v>2.6</v>
      </c>
      <c r="L5" s="12">
        <v>202.1</v>
      </c>
      <c r="M5" s="39">
        <f>(F6-F8)/F6</f>
        <v>0.97727272727272718</v>
      </c>
      <c r="N5" s="24">
        <f t="shared" ref="N5:S5" si="0">(G6-G8)/G6</f>
        <v>0.9530864197530865</v>
      </c>
      <c r="O5" s="24">
        <f t="shared" si="0"/>
        <v>0.977491961414791</v>
      </c>
      <c r="P5" s="24">
        <f t="shared" si="0"/>
        <v>0.85755813953488369</v>
      </c>
      <c r="Q5" s="24">
        <f t="shared" si="0"/>
        <v>0.85531914893617023</v>
      </c>
      <c r="R5" s="24">
        <f t="shared" si="0"/>
        <v>0.65384615384615374</v>
      </c>
      <c r="S5" s="27">
        <f t="shared" si="0"/>
        <v>0.97031172686788714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260.43207960000001</v>
      </c>
      <c r="G6" s="13">
        <f t="shared" si="1"/>
        <v>489.21610500000003</v>
      </c>
      <c r="H6" s="13">
        <f t="shared" si="1"/>
        <v>37.566965100000004</v>
      </c>
      <c r="I6" s="13">
        <f t="shared" si="1"/>
        <v>41.553170399999999</v>
      </c>
      <c r="J6" s="13">
        <f t="shared" si="1"/>
        <v>56.773226999999999</v>
      </c>
      <c r="K6" s="14">
        <f t="shared" si="1"/>
        <v>3.1406466000000002</v>
      </c>
      <c r="L6" s="13">
        <f t="shared" si="1"/>
        <v>244.12487609999999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4.9000000000000004</v>
      </c>
      <c r="G7" s="14">
        <v>19</v>
      </c>
      <c r="H7" s="14">
        <v>0.7</v>
      </c>
      <c r="I7" s="14">
        <v>4.9000000000000004</v>
      </c>
      <c r="J7" s="14">
        <v>6.8</v>
      </c>
      <c r="K7" s="14">
        <v>0.9</v>
      </c>
      <c r="L7" s="15">
        <v>6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3" t="s">
        <v>6</v>
      </c>
      <c r="F8" s="16">
        <f t="shared" ref="F8:L8" si="2">F7*$B$5/1000000</f>
        <v>5.9189109000000002</v>
      </c>
      <c r="G8" s="16">
        <f t="shared" si="2"/>
        <v>22.950879</v>
      </c>
      <c r="H8" s="16">
        <f t="shared" si="2"/>
        <v>0.8455587</v>
      </c>
      <c r="I8" s="16">
        <f t="shared" si="2"/>
        <v>5.9189109000000002</v>
      </c>
      <c r="J8" s="16">
        <f t="shared" si="2"/>
        <v>8.2139988000000006</v>
      </c>
      <c r="K8" s="16">
        <f t="shared" si="2"/>
        <v>1.0871469000000002</v>
      </c>
      <c r="L8" s="16">
        <f t="shared" si="2"/>
        <v>7.2476459999999996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P5:P8"/>
    <mergeCell ref="Q5:Q8"/>
    <mergeCell ref="R5:R8"/>
    <mergeCell ref="S5:S8"/>
    <mergeCell ref="D7:D8"/>
    <mergeCell ref="B5:B8"/>
    <mergeCell ref="C5:C8"/>
    <mergeCell ref="D5:D6"/>
    <mergeCell ref="M5:M8"/>
    <mergeCell ref="N5:N8"/>
    <mergeCell ref="O5:O8"/>
    <mergeCell ref="H3:H4"/>
    <mergeCell ref="I3:I4"/>
    <mergeCell ref="J3:J4"/>
    <mergeCell ref="K3:K4"/>
    <mergeCell ref="L3:L4"/>
    <mergeCell ref="M3:S3"/>
    <mergeCell ref="B2:D2"/>
    <mergeCell ref="B3:C3"/>
    <mergeCell ref="D3:D4"/>
    <mergeCell ref="E3:E4"/>
    <mergeCell ref="F3:F4"/>
    <mergeCell ref="G3:G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F3" sqref="F3:F4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21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693373</v>
      </c>
      <c r="C5" s="35">
        <f>B5/365</f>
        <v>1899.6520547945206</v>
      </c>
      <c r="D5" s="38" t="s">
        <v>3</v>
      </c>
      <c r="E5" s="20" t="s">
        <v>5</v>
      </c>
      <c r="F5" s="10">
        <v>397.096</v>
      </c>
      <c r="G5" s="10">
        <v>805.154</v>
      </c>
      <c r="H5" s="10">
        <v>45.107999999999997</v>
      </c>
      <c r="I5" s="10">
        <v>43.290999999999997</v>
      </c>
      <c r="J5" s="10">
        <v>69.084999999999994</v>
      </c>
      <c r="K5" s="11">
        <v>5.6630000000000003</v>
      </c>
      <c r="L5" s="12">
        <v>408.654</v>
      </c>
      <c r="M5" s="39">
        <f>(F6-F8)/F6</f>
        <v>0.98766041461006904</v>
      </c>
      <c r="N5" s="24">
        <f t="shared" ref="N5:S5" si="0">(G6-G8)/G6</f>
        <v>0.97130983637912738</v>
      </c>
      <c r="O5" s="24">
        <f t="shared" si="0"/>
        <v>0.98381661789483021</v>
      </c>
      <c r="P5" s="24">
        <f t="shared" si="0"/>
        <v>0.7782449007876926</v>
      </c>
      <c r="Q5" s="24">
        <f t="shared" si="0"/>
        <v>0.81327350365491791</v>
      </c>
      <c r="R5" s="24">
        <f t="shared" si="0"/>
        <v>0.80575666607805041</v>
      </c>
      <c r="S5" s="27">
        <f t="shared" si="0"/>
        <v>0.99168000313223403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275.33564480800004</v>
      </c>
      <c r="G6" s="13">
        <f t="shared" si="1"/>
        <v>558.27204444200004</v>
      </c>
      <c r="H6" s="13">
        <f t="shared" si="1"/>
        <v>31.276669283999997</v>
      </c>
      <c r="I6" s="13">
        <f t="shared" si="1"/>
        <v>30.016810542999998</v>
      </c>
      <c r="J6" s="13">
        <f t="shared" si="1"/>
        <v>47.901673705</v>
      </c>
      <c r="K6" s="14">
        <f t="shared" si="1"/>
        <v>3.9265712989999999</v>
      </c>
      <c r="L6" s="13">
        <f t="shared" si="1"/>
        <v>283.34964994199999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4.9000000000000004</v>
      </c>
      <c r="G7" s="14">
        <v>23.1</v>
      </c>
      <c r="H7" s="14">
        <v>0.73</v>
      </c>
      <c r="I7" s="14">
        <v>9.6</v>
      </c>
      <c r="J7" s="14">
        <v>12.9</v>
      </c>
      <c r="K7" s="14">
        <v>1.1000000000000001</v>
      </c>
      <c r="L7" s="15">
        <v>3.4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3.3975277000000004</v>
      </c>
      <c r="G8" s="16">
        <f t="shared" si="2"/>
        <v>16.016916300000002</v>
      </c>
      <c r="H8" s="16">
        <f t="shared" si="2"/>
        <v>0.50616229000000001</v>
      </c>
      <c r="I8" s="16">
        <f t="shared" si="2"/>
        <v>6.6563808</v>
      </c>
      <c r="J8" s="16">
        <f t="shared" si="2"/>
        <v>8.9445117000000014</v>
      </c>
      <c r="K8" s="16">
        <f t="shared" si="2"/>
        <v>0.76271030000000006</v>
      </c>
      <c r="L8" s="16">
        <f t="shared" si="2"/>
        <v>2.3574681999999996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22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103500</v>
      </c>
      <c r="C5" s="35">
        <f>B5/365</f>
        <v>283.56164383561645</v>
      </c>
      <c r="D5" s="38" t="s">
        <v>3</v>
      </c>
      <c r="E5" s="20" t="s">
        <v>5</v>
      </c>
      <c r="F5" s="10">
        <v>283.10000000000002</v>
      </c>
      <c r="G5" s="10">
        <v>493.7</v>
      </c>
      <c r="H5" s="10">
        <v>41.1</v>
      </c>
      <c r="I5" s="10">
        <v>41.7</v>
      </c>
      <c r="J5" s="10">
        <v>59.3</v>
      </c>
      <c r="K5" s="11">
        <v>3.7</v>
      </c>
      <c r="L5" s="12">
        <v>234.2</v>
      </c>
      <c r="M5" s="39">
        <f>(F6-F8)/F6</f>
        <v>0.98251501236312255</v>
      </c>
      <c r="N5" s="24">
        <f t="shared" ref="N5:S5" si="0">(G6-G8)/G6</f>
        <v>0.96212274660725128</v>
      </c>
      <c r="O5" s="24">
        <f t="shared" si="0"/>
        <v>0.98588807785888077</v>
      </c>
      <c r="P5" s="24">
        <f t="shared" si="0"/>
        <v>0.71462829736211031</v>
      </c>
      <c r="Q5" s="24">
        <f t="shared" si="0"/>
        <v>0.75548060708263065</v>
      </c>
      <c r="R5" s="24">
        <f t="shared" si="0"/>
        <v>0.74054054054054053</v>
      </c>
      <c r="S5" s="27">
        <f t="shared" si="0"/>
        <v>0.97865072587532032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29.300850000000004</v>
      </c>
      <c r="G6" s="13">
        <f t="shared" si="1"/>
        <v>51.097949999999997</v>
      </c>
      <c r="H6" s="13">
        <f t="shared" si="1"/>
        <v>4.2538499999999999</v>
      </c>
      <c r="I6" s="13">
        <f t="shared" si="1"/>
        <v>4.31595</v>
      </c>
      <c r="J6" s="13">
        <f t="shared" si="1"/>
        <v>6.1375500000000001</v>
      </c>
      <c r="K6" s="14">
        <f t="shared" si="1"/>
        <v>0.38295000000000001</v>
      </c>
      <c r="L6" s="13">
        <f t="shared" si="1"/>
        <v>24.239699999999999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4.95</v>
      </c>
      <c r="G7" s="14">
        <v>18.7</v>
      </c>
      <c r="H7" s="14">
        <v>0.57999999999999996</v>
      </c>
      <c r="I7" s="14">
        <v>11.9</v>
      </c>
      <c r="J7" s="14">
        <v>14.5</v>
      </c>
      <c r="K7" s="14">
        <v>0.96</v>
      </c>
      <c r="L7" s="15">
        <v>5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0.51232500000000003</v>
      </c>
      <c r="G8" s="16">
        <f t="shared" si="2"/>
        <v>1.9354499999999999</v>
      </c>
      <c r="H8" s="16">
        <f t="shared" si="2"/>
        <v>6.0029999999999993E-2</v>
      </c>
      <c r="I8" s="16">
        <f t="shared" si="2"/>
        <v>1.2316499999999999</v>
      </c>
      <c r="J8" s="16">
        <f t="shared" si="2"/>
        <v>1.50075</v>
      </c>
      <c r="K8" s="16">
        <f t="shared" si="2"/>
        <v>9.9360000000000004E-2</v>
      </c>
      <c r="L8" s="16">
        <f t="shared" si="2"/>
        <v>0.51749999999999996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24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70970</v>
      </c>
      <c r="C5" s="35">
        <f>B5/365</f>
        <v>194.43835616438355</v>
      </c>
      <c r="D5" s="38" t="s">
        <v>3</v>
      </c>
      <c r="E5" s="20" t="s">
        <v>5</v>
      </c>
      <c r="F5" s="10">
        <v>349</v>
      </c>
      <c r="G5" s="10">
        <v>689</v>
      </c>
      <c r="H5" s="10">
        <v>58.9</v>
      </c>
      <c r="I5" s="10">
        <v>59</v>
      </c>
      <c r="J5" s="10">
        <v>79.599999999999994</v>
      </c>
      <c r="K5" s="11">
        <v>5.0999999999999996</v>
      </c>
      <c r="L5" s="12">
        <v>431.3</v>
      </c>
      <c r="M5" s="56">
        <f>(F6-F8)/F6</f>
        <v>0.98853868194842409</v>
      </c>
      <c r="N5" s="24">
        <f t="shared" ref="N5:S5" si="0">(G6-G8)/G6</f>
        <v>0.9738751814223513</v>
      </c>
      <c r="O5" s="24">
        <f t="shared" si="0"/>
        <v>0.98981324278438021</v>
      </c>
      <c r="P5" s="24">
        <f t="shared" si="0"/>
        <v>0.68983050847457617</v>
      </c>
      <c r="Q5" s="24">
        <f t="shared" si="0"/>
        <v>0.72989949748743721</v>
      </c>
      <c r="R5" s="24">
        <f t="shared" si="0"/>
        <v>0.76470588235294112</v>
      </c>
      <c r="S5" s="27">
        <f t="shared" si="0"/>
        <v>0.99211685601669375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24.768529999999998</v>
      </c>
      <c r="G6" s="13">
        <f t="shared" si="1"/>
        <v>48.898330000000001</v>
      </c>
      <c r="H6" s="13">
        <f t="shared" si="1"/>
        <v>4.1801329999999997</v>
      </c>
      <c r="I6" s="13">
        <f t="shared" si="1"/>
        <v>4.1872299999999996</v>
      </c>
      <c r="J6" s="13">
        <f t="shared" si="1"/>
        <v>5.6492120000000003</v>
      </c>
      <c r="K6" s="14">
        <f t="shared" si="1"/>
        <v>0.36194700000000002</v>
      </c>
      <c r="L6" s="13">
        <f t="shared" si="1"/>
        <v>30.609361</v>
      </c>
      <c r="M6" s="57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4</v>
      </c>
      <c r="G7" s="14">
        <v>18</v>
      </c>
      <c r="H7" s="14">
        <v>0.6</v>
      </c>
      <c r="I7" s="14">
        <v>18.3</v>
      </c>
      <c r="J7" s="14">
        <v>21.5</v>
      </c>
      <c r="K7" s="14">
        <v>1.2</v>
      </c>
      <c r="L7" s="15">
        <v>3.4</v>
      </c>
      <c r="M7" s="57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0.28388000000000002</v>
      </c>
      <c r="G8" s="16">
        <f t="shared" si="2"/>
        <v>1.27746</v>
      </c>
      <c r="H8" s="16">
        <f t="shared" si="2"/>
        <v>4.2582000000000002E-2</v>
      </c>
      <c r="I8" s="16">
        <f t="shared" si="2"/>
        <v>1.298751</v>
      </c>
      <c r="J8" s="16">
        <f t="shared" si="2"/>
        <v>1.525855</v>
      </c>
      <c r="K8" s="16">
        <f t="shared" si="2"/>
        <v>8.5164000000000004E-2</v>
      </c>
      <c r="L8" s="16">
        <f t="shared" si="2"/>
        <v>0.24129800000000001</v>
      </c>
      <c r="M8" s="58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25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122060</v>
      </c>
      <c r="C5" s="35">
        <f>B5/365</f>
        <v>334.41095890410958</v>
      </c>
      <c r="D5" s="38" t="s">
        <v>3</v>
      </c>
      <c r="E5" s="20" t="s">
        <v>5</v>
      </c>
      <c r="F5" s="10">
        <v>225.7</v>
      </c>
      <c r="G5" s="10">
        <v>409</v>
      </c>
      <c r="H5" s="10">
        <v>33</v>
      </c>
      <c r="I5" s="10">
        <v>34</v>
      </c>
      <c r="J5" s="10">
        <v>51</v>
      </c>
      <c r="K5" s="11">
        <v>3.5</v>
      </c>
      <c r="L5" s="12">
        <v>240</v>
      </c>
      <c r="M5" s="39">
        <f>(F6-F8)/F6</f>
        <v>0.98006202924235708</v>
      </c>
      <c r="N5" s="24">
        <f t="shared" ref="N5:S5" si="0">(G6-G8)/G6</f>
        <v>0.96088019559902205</v>
      </c>
      <c r="O5" s="59">
        <f t="shared" si="0"/>
        <v>0.99393939393939401</v>
      </c>
      <c r="P5" s="24">
        <f t="shared" si="0"/>
        <v>0.70588235294117641</v>
      </c>
      <c r="Q5" s="24">
        <f t="shared" si="0"/>
        <v>0.74901960784313726</v>
      </c>
      <c r="R5" s="24">
        <f t="shared" si="0"/>
        <v>0.65714285714285714</v>
      </c>
      <c r="S5" s="27">
        <f t="shared" si="0"/>
        <v>0.98458333333333337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27.548942</v>
      </c>
      <c r="G6" s="13">
        <f t="shared" si="1"/>
        <v>49.922539999999998</v>
      </c>
      <c r="H6" s="13">
        <f t="shared" si="1"/>
        <v>4.0279800000000003</v>
      </c>
      <c r="I6" s="13">
        <f t="shared" si="1"/>
        <v>4.1500399999999997</v>
      </c>
      <c r="J6" s="13">
        <f t="shared" si="1"/>
        <v>6.22506</v>
      </c>
      <c r="K6" s="14">
        <f t="shared" si="1"/>
        <v>0.42720999999999998</v>
      </c>
      <c r="L6" s="13">
        <f t="shared" si="1"/>
        <v>29.2944</v>
      </c>
      <c r="M6" s="40"/>
      <c r="N6" s="25"/>
      <c r="O6" s="60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4.5</v>
      </c>
      <c r="G7" s="14">
        <v>16</v>
      </c>
      <c r="H7" s="14">
        <v>0.2</v>
      </c>
      <c r="I7" s="14">
        <v>10</v>
      </c>
      <c r="J7" s="14">
        <v>12.8</v>
      </c>
      <c r="K7" s="14">
        <v>1.2</v>
      </c>
      <c r="L7" s="15">
        <v>3.7</v>
      </c>
      <c r="M7" s="40"/>
      <c r="N7" s="25"/>
      <c r="O7" s="60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0.54927000000000004</v>
      </c>
      <c r="G8" s="16">
        <f t="shared" si="2"/>
        <v>1.95296</v>
      </c>
      <c r="H8" s="16">
        <f t="shared" si="2"/>
        <v>2.4412E-2</v>
      </c>
      <c r="I8" s="16">
        <f t="shared" si="2"/>
        <v>1.2205999999999999</v>
      </c>
      <c r="J8" s="16">
        <f t="shared" si="2"/>
        <v>1.562368</v>
      </c>
      <c r="K8" s="16">
        <f t="shared" si="2"/>
        <v>0.14647199999999999</v>
      </c>
      <c r="L8" s="16">
        <f t="shared" si="2"/>
        <v>0.45162200000000002</v>
      </c>
      <c r="M8" s="41"/>
      <c r="N8" s="26"/>
      <c r="O8" s="61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19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512000</v>
      </c>
      <c r="C5" s="35">
        <f>B5/365</f>
        <v>1402.7397260273972</v>
      </c>
      <c r="D5" s="38" t="s">
        <v>3</v>
      </c>
      <c r="E5" s="20" t="s">
        <v>5</v>
      </c>
      <c r="F5" s="10">
        <v>262.7</v>
      </c>
      <c r="G5" s="10">
        <v>454</v>
      </c>
      <c r="H5" s="10">
        <v>67.599999999999994</v>
      </c>
      <c r="I5" s="10">
        <v>68.2</v>
      </c>
      <c r="J5" s="10">
        <v>89.1</v>
      </c>
      <c r="K5" s="11">
        <v>5.4</v>
      </c>
      <c r="L5" s="12">
        <v>206.3</v>
      </c>
      <c r="M5" s="39">
        <f>(F6-F8)/F6</f>
        <v>0.97868290826037307</v>
      </c>
      <c r="N5" s="24">
        <f t="shared" ref="N5:S5" si="0">(G6-G8)/G6</f>
        <v>0.94493392070484572</v>
      </c>
      <c r="O5" s="24">
        <f t="shared" si="0"/>
        <v>0.98668639053254437</v>
      </c>
      <c r="P5" s="24">
        <f t="shared" si="0"/>
        <v>0.81085043988269789</v>
      </c>
      <c r="Q5" s="24">
        <f t="shared" si="0"/>
        <v>0.82940516273849596</v>
      </c>
      <c r="R5" s="24">
        <f t="shared" si="0"/>
        <v>0.85185185185185175</v>
      </c>
      <c r="S5" s="27">
        <f t="shared" si="0"/>
        <v>0.97624818225884635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134.50239999999999</v>
      </c>
      <c r="G6" s="13">
        <f t="shared" si="1"/>
        <v>232.44800000000001</v>
      </c>
      <c r="H6" s="13">
        <f t="shared" si="1"/>
        <v>34.611199999999997</v>
      </c>
      <c r="I6" s="13">
        <f t="shared" si="1"/>
        <v>34.918399999999998</v>
      </c>
      <c r="J6" s="13">
        <f t="shared" si="1"/>
        <v>45.619199999999999</v>
      </c>
      <c r="K6" s="14">
        <f t="shared" si="1"/>
        <v>2.7648000000000001</v>
      </c>
      <c r="L6" s="13">
        <f t="shared" si="1"/>
        <v>105.62560000000001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5.6</v>
      </c>
      <c r="G7" s="14">
        <v>25</v>
      </c>
      <c r="H7" s="14">
        <v>0.9</v>
      </c>
      <c r="I7" s="14">
        <v>12.9</v>
      </c>
      <c r="J7" s="14">
        <v>15.2</v>
      </c>
      <c r="K7" s="14">
        <v>0.8</v>
      </c>
      <c r="L7" s="15">
        <v>4.9000000000000004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2.8672</v>
      </c>
      <c r="G8" s="16">
        <f t="shared" si="2"/>
        <v>12.8</v>
      </c>
      <c r="H8" s="16">
        <f t="shared" si="2"/>
        <v>0.46079999999999999</v>
      </c>
      <c r="I8" s="16">
        <f t="shared" si="2"/>
        <v>6.6048</v>
      </c>
      <c r="J8" s="16">
        <f t="shared" si="2"/>
        <v>7.7824</v>
      </c>
      <c r="K8" s="16">
        <f t="shared" si="2"/>
        <v>0.40960000000000002</v>
      </c>
      <c r="L8" s="16">
        <f t="shared" si="2"/>
        <v>2.5087999999999999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20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45590</v>
      </c>
      <c r="C5" s="35">
        <f>B5/365</f>
        <v>124.9041095890411</v>
      </c>
      <c r="D5" s="38" t="s">
        <v>3</v>
      </c>
      <c r="E5" s="20" t="s">
        <v>5</v>
      </c>
      <c r="F5" s="10">
        <v>289.3</v>
      </c>
      <c r="G5" s="10">
        <v>650</v>
      </c>
      <c r="H5" s="10">
        <v>83.4</v>
      </c>
      <c r="I5" s="10">
        <v>83.9</v>
      </c>
      <c r="J5" s="10">
        <v>106.7</v>
      </c>
      <c r="K5" s="11">
        <v>21.6</v>
      </c>
      <c r="L5" s="12">
        <v>261.8</v>
      </c>
      <c r="M5" s="39">
        <f>(F6-F8)/F6</f>
        <v>0.98824749395091593</v>
      </c>
      <c r="N5" s="24">
        <f t="shared" ref="N5:S5" si="0">(G6-G8)/G6</f>
        <v>0.95261538461538464</v>
      </c>
      <c r="O5" s="24">
        <f t="shared" si="0"/>
        <v>0.9844124700239808</v>
      </c>
      <c r="P5" s="24">
        <f t="shared" si="0"/>
        <v>0.83551847437425508</v>
      </c>
      <c r="Q5" s="24">
        <f t="shared" si="0"/>
        <v>0.84629803186504216</v>
      </c>
      <c r="R5" s="24">
        <f t="shared" si="0"/>
        <v>0.93055555555555558</v>
      </c>
      <c r="S5" s="27">
        <f t="shared" si="0"/>
        <v>0.9824293353705118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13.189187</v>
      </c>
      <c r="G6" s="13">
        <f t="shared" si="1"/>
        <v>29.633500000000002</v>
      </c>
      <c r="H6" s="13">
        <f t="shared" si="1"/>
        <v>3.8022060000000004</v>
      </c>
      <c r="I6" s="13">
        <f t="shared" si="1"/>
        <v>3.8250010000000003</v>
      </c>
      <c r="J6" s="13">
        <f t="shared" si="1"/>
        <v>4.8644530000000001</v>
      </c>
      <c r="K6" s="14">
        <f t="shared" si="1"/>
        <v>0.98474400000000006</v>
      </c>
      <c r="L6" s="13">
        <f t="shared" si="1"/>
        <v>11.935461999999999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3.4</v>
      </c>
      <c r="G7" s="14">
        <v>30.8</v>
      </c>
      <c r="H7" s="14">
        <v>1.3</v>
      </c>
      <c r="I7" s="14">
        <v>13.8</v>
      </c>
      <c r="J7" s="14">
        <v>16.399999999999999</v>
      </c>
      <c r="K7" s="14">
        <v>1.5</v>
      </c>
      <c r="L7" s="15">
        <v>4.5999999999999996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0.155006</v>
      </c>
      <c r="G8" s="16">
        <f t="shared" si="2"/>
        <v>1.404172</v>
      </c>
      <c r="H8" s="16">
        <f t="shared" si="2"/>
        <v>5.9267E-2</v>
      </c>
      <c r="I8" s="16">
        <f t="shared" si="2"/>
        <v>0.62914199999999998</v>
      </c>
      <c r="J8" s="16">
        <f t="shared" si="2"/>
        <v>0.7476759999999999</v>
      </c>
      <c r="K8" s="16">
        <f t="shared" si="2"/>
        <v>6.8385000000000001E-2</v>
      </c>
      <c r="L8" s="16">
        <f t="shared" si="2"/>
        <v>0.20971399999999998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L29" sqref="L29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26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57196</v>
      </c>
      <c r="C5" s="35">
        <f>B5/365</f>
        <v>156.7013698630137</v>
      </c>
      <c r="D5" s="38" t="s">
        <v>3</v>
      </c>
      <c r="E5" s="20" t="s">
        <v>5</v>
      </c>
      <c r="F5" s="10">
        <v>389.2</v>
      </c>
      <c r="G5" s="10">
        <v>713</v>
      </c>
      <c r="H5" s="10">
        <v>77.599999999999994</v>
      </c>
      <c r="I5" s="10">
        <v>78</v>
      </c>
      <c r="J5" s="10">
        <v>101.5</v>
      </c>
      <c r="K5" s="11">
        <v>6.6</v>
      </c>
      <c r="L5" s="12">
        <v>227.9</v>
      </c>
      <c r="M5" s="39">
        <f>(F6-F8)/F6</f>
        <v>0.98561151079136688</v>
      </c>
      <c r="N5" s="24">
        <f t="shared" ref="N5:S5" si="0">(G6-G8)/G6</f>
        <v>0.96072931276297324</v>
      </c>
      <c r="O5" s="24">
        <f t="shared" si="0"/>
        <v>0.99226804123711354</v>
      </c>
      <c r="P5" s="24">
        <f t="shared" si="0"/>
        <v>0.89999999999999991</v>
      </c>
      <c r="Q5" s="24">
        <f t="shared" si="0"/>
        <v>0.89753694581280785</v>
      </c>
      <c r="R5" s="24">
        <f t="shared" si="0"/>
        <v>0.89393939393939392</v>
      </c>
      <c r="S5" s="27">
        <f t="shared" si="0"/>
        <v>0.95919262834576569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22.260683199999999</v>
      </c>
      <c r="G6" s="13">
        <f t="shared" si="1"/>
        <v>40.780748000000003</v>
      </c>
      <c r="H6" s="13">
        <f t="shared" si="1"/>
        <v>4.4384096</v>
      </c>
      <c r="I6" s="13">
        <f t="shared" si="1"/>
        <v>4.4612879999999997</v>
      </c>
      <c r="J6" s="13">
        <f t="shared" si="1"/>
        <v>5.8053939999999997</v>
      </c>
      <c r="K6" s="14">
        <f t="shared" si="1"/>
        <v>0.37749359999999998</v>
      </c>
      <c r="L6" s="13">
        <f t="shared" si="1"/>
        <v>13.0349684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5.6</v>
      </c>
      <c r="G7" s="14">
        <v>28</v>
      </c>
      <c r="H7" s="14">
        <v>0.6</v>
      </c>
      <c r="I7" s="14">
        <v>7.8</v>
      </c>
      <c r="J7" s="14">
        <v>10.4</v>
      </c>
      <c r="K7" s="14">
        <v>0.7</v>
      </c>
      <c r="L7" s="15">
        <v>9.3000000000000007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0.32029759999999996</v>
      </c>
      <c r="G8" s="16">
        <f t="shared" si="2"/>
        <v>1.601488</v>
      </c>
      <c r="H8" s="16">
        <f t="shared" si="2"/>
        <v>3.4317599999999997E-2</v>
      </c>
      <c r="I8" s="16">
        <f t="shared" si="2"/>
        <v>0.44612879999999999</v>
      </c>
      <c r="J8" s="16">
        <f t="shared" si="2"/>
        <v>0.59483839999999999</v>
      </c>
      <c r="K8" s="16">
        <f t="shared" si="2"/>
        <v>4.0037199999999995E-2</v>
      </c>
      <c r="L8" s="16">
        <f t="shared" si="2"/>
        <v>0.53192280000000003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27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80460</v>
      </c>
      <c r="C5" s="35">
        <f>B5/365</f>
        <v>220.43835616438355</v>
      </c>
      <c r="D5" s="38" t="s">
        <v>3</v>
      </c>
      <c r="E5" s="22" t="s">
        <v>5</v>
      </c>
      <c r="F5" s="10">
        <v>278.10000000000002</v>
      </c>
      <c r="G5" s="10">
        <v>537</v>
      </c>
      <c r="H5" s="10">
        <v>60.3</v>
      </c>
      <c r="I5" s="10">
        <v>61.7</v>
      </c>
      <c r="J5" s="10">
        <v>77.400000000000006</v>
      </c>
      <c r="K5" s="11">
        <v>4.5999999999999996</v>
      </c>
      <c r="L5" s="12">
        <v>244.6</v>
      </c>
      <c r="M5" s="39">
        <f>(F6-F8)/F6</f>
        <v>0.97482919813016899</v>
      </c>
      <c r="N5" s="24">
        <f t="shared" ref="N5:S5" si="0">(G6-G8)/G6</f>
        <v>0.94413407821229045</v>
      </c>
      <c r="O5" s="24">
        <f t="shared" si="0"/>
        <v>0.96849087893864017</v>
      </c>
      <c r="P5" s="24">
        <f t="shared" si="0"/>
        <v>0.75202593192868716</v>
      </c>
      <c r="Q5" s="24">
        <f t="shared" si="0"/>
        <v>0.74677002583979335</v>
      </c>
      <c r="R5" s="24">
        <f t="shared" si="0"/>
        <v>0.23913043478260862</v>
      </c>
      <c r="S5" s="27">
        <f t="shared" si="0"/>
        <v>0.94603434178250201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22.375926</v>
      </c>
      <c r="G6" s="13">
        <f t="shared" si="1"/>
        <v>43.20702</v>
      </c>
      <c r="H6" s="13">
        <f t="shared" si="1"/>
        <v>4.8517380000000001</v>
      </c>
      <c r="I6" s="13">
        <f t="shared" si="1"/>
        <v>4.9643819999999996</v>
      </c>
      <c r="J6" s="13">
        <f t="shared" si="1"/>
        <v>6.2276040000000004</v>
      </c>
      <c r="K6" s="14">
        <f t="shared" si="1"/>
        <v>0.370116</v>
      </c>
      <c r="L6" s="13">
        <f t="shared" si="1"/>
        <v>19.680516000000001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7</v>
      </c>
      <c r="G7" s="14">
        <v>30</v>
      </c>
      <c r="H7" s="14">
        <v>1.9</v>
      </c>
      <c r="I7" s="14">
        <v>15.3</v>
      </c>
      <c r="J7" s="14">
        <v>19.600000000000001</v>
      </c>
      <c r="K7" s="14">
        <v>3.5</v>
      </c>
      <c r="L7" s="15">
        <v>13.2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3" t="s">
        <v>6</v>
      </c>
      <c r="F8" s="16">
        <f t="shared" ref="F8:L8" si="2">F7*$B$5/1000000</f>
        <v>0.56322000000000005</v>
      </c>
      <c r="G8" s="16">
        <f t="shared" si="2"/>
        <v>2.4138000000000002</v>
      </c>
      <c r="H8" s="16">
        <f t="shared" si="2"/>
        <v>0.15287400000000001</v>
      </c>
      <c r="I8" s="16">
        <f t="shared" si="2"/>
        <v>1.2310380000000001</v>
      </c>
      <c r="J8" s="16">
        <f t="shared" si="2"/>
        <v>1.577016</v>
      </c>
      <c r="K8" s="16">
        <f t="shared" si="2"/>
        <v>0.28161000000000003</v>
      </c>
      <c r="L8" s="16">
        <f t="shared" si="2"/>
        <v>1.0620719999999999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P5:P8"/>
    <mergeCell ref="Q5:Q8"/>
    <mergeCell ref="R5:R8"/>
    <mergeCell ref="S5:S8"/>
    <mergeCell ref="D7:D8"/>
    <mergeCell ref="B5:B8"/>
    <mergeCell ref="C5:C8"/>
    <mergeCell ref="D5:D6"/>
    <mergeCell ref="M5:M8"/>
    <mergeCell ref="N5:N8"/>
    <mergeCell ref="O5:O8"/>
    <mergeCell ref="H3:H4"/>
    <mergeCell ref="I3:I4"/>
    <mergeCell ref="J3:J4"/>
    <mergeCell ref="K3:K4"/>
    <mergeCell ref="L3:L4"/>
    <mergeCell ref="M3:S3"/>
    <mergeCell ref="B2:D2"/>
    <mergeCell ref="B3:C3"/>
    <mergeCell ref="D3:D4"/>
    <mergeCell ref="E3:E4"/>
    <mergeCell ref="F3:F4"/>
    <mergeCell ref="G3:G4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28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63407</v>
      </c>
      <c r="C5" s="35">
        <f>B5/365</f>
        <v>173.7178082191781</v>
      </c>
      <c r="D5" s="38" t="s">
        <v>3</v>
      </c>
      <c r="E5" s="20" t="s">
        <v>5</v>
      </c>
      <c r="F5" s="10">
        <v>161.69999999999999</v>
      </c>
      <c r="G5" s="10">
        <v>356.9</v>
      </c>
      <c r="H5" s="10">
        <v>47.5</v>
      </c>
      <c r="I5" s="10">
        <v>48.7</v>
      </c>
      <c r="J5" s="10">
        <v>64.8</v>
      </c>
      <c r="K5" s="11">
        <v>16.7</v>
      </c>
      <c r="L5" s="12">
        <v>164</v>
      </c>
      <c r="M5" s="39">
        <f>(F6-F8)/F6</f>
        <v>0.98701298701298701</v>
      </c>
      <c r="N5" s="24">
        <f t="shared" ref="N5:S5" si="0">(G6-G8)/G6</f>
        <v>0.93107312972821521</v>
      </c>
      <c r="O5" s="24">
        <f t="shared" si="0"/>
        <v>0.99915789473684202</v>
      </c>
      <c r="P5" s="24">
        <f t="shared" si="0"/>
        <v>0.8193018480492813</v>
      </c>
      <c r="Q5" s="24">
        <f t="shared" si="0"/>
        <v>0.82716049382716039</v>
      </c>
      <c r="R5" s="24">
        <f t="shared" si="0"/>
        <v>0.94251497005988016</v>
      </c>
      <c r="S5" s="27">
        <f t="shared" si="0"/>
        <v>0.9847560975609756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10.252911899999999</v>
      </c>
      <c r="G6" s="13">
        <f t="shared" si="1"/>
        <v>22.629958299999998</v>
      </c>
      <c r="H6" s="13">
        <f t="shared" si="1"/>
        <v>3.0118325000000001</v>
      </c>
      <c r="I6" s="13">
        <f t="shared" si="1"/>
        <v>3.0879209000000003</v>
      </c>
      <c r="J6" s="13">
        <f t="shared" si="1"/>
        <v>4.1087735999999992</v>
      </c>
      <c r="K6" s="14">
        <f t="shared" si="1"/>
        <v>1.0588968999999999</v>
      </c>
      <c r="L6" s="13">
        <f t="shared" si="1"/>
        <v>10.398747999999999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2.1</v>
      </c>
      <c r="G7" s="14">
        <v>24.6</v>
      </c>
      <c r="H7" s="14">
        <v>0.04</v>
      </c>
      <c r="I7" s="14">
        <v>8.8000000000000007</v>
      </c>
      <c r="J7" s="14">
        <v>11.2</v>
      </c>
      <c r="K7" s="14">
        <v>0.96</v>
      </c>
      <c r="L7" s="15">
        <v>2.5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0.13315470000000001</v>
      </c>
      <c r="G8" s="16">
        <f t="shared" si="2"/>
        <v>1.5598122000000001</v>
      </c>
      <c r="H8" s="16">
        <f t="shared" si="2"/>
        <v>2.5362800000000001E-3</v>
      </c>
      <c r="I8" s="16">
        <f t="shared" si="2"/>
        <v>0.55798160000000008</v>
      </c>
      <c r="J8" s="16">
        <f t="shared" si="2"/>
        <v>0.71015839999999986</v>
      </c>
      <c r="K8" s="16">
        <f t="shared" si="2"/>
        <v>6.0870720000000003E-2</v>
      </c>
      <c r="L8" s="16">
        <f t="shared" si="2"/>
        <v>0.15851750000000001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30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111230</v>
      </c>
      <c r="C5" s="35">
        <f>B5/365</f>
        <v>304.73972602739724</v>
      </c>
      <c r="D5" s="38" t="s">
        <v>3</v>
      </c>
      <c r="E5" s="20" t="s">
        <v>5</v>
      </c>
      <c r="F5" s="10">
        <v>390.8</v>
      </c>
      <c r="G5" s="10">
        <v>887.5</v>
      </c>
      <c r="H5" s="10">
        <v>56.8</v>
      </c>
      <c r="I5" s="10">
        <v>57</v>
      </c>
      <c r="J5" s="10">
        <v>75.8</v>
      </c>
      <c r="K5" s="11">
        <v>19.3</v>
      </c>
      <c r="L5" s="12">
        <v>431.7</v>
      </c>
      <c r="M5" s="56">
        <f>(F6-F8)/F6</f>
        <v>0.9941146366427841</v>
      </c>
      <c r="N5" s="24">
        <f t="shared" ref="N5:S5" si="0">(G6-G8)/G6</f>
        <v>0.97385915492957753</v>
      </c>
      <c r="O5" s="24">
        <f t="shared" si="0"/>
        <v>0.99929577464788732</v>
      </c>
      <c r="P5" s="24">
        <f t="shared" si="0"/>
        <v>0.84912280701754383</v>
      </c>
      <c r="Q5" s="24">
        <f t="shared" si="0"/>
        <v>0.85356200527704484</v>
      </c>
      <c r="R5" s="24">
        <f t="shared" si="0"/>
        <v>0.91709844559585496</v>
      </c>
      <c r="S5" s="27">
        <f t="shared" si="0"/>
        <v>0.99328237201760483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43.468684000000003</v>
      </c>
      <c r="G6" s="13">
        <f t="shared" si="1"/>
        <v>98.716624999999993</v>
      </c>
      <c r="H6" s="13">
        <f t="shared" si="1"/>
        <v>6.3178640000000001</v>
      </c>
      <c r="I6" s="13">
        <f t="shared" si="1"/>
        <v>6.3401100000000001</v>
      </c>
      <c r="J6" s="13">
        <f t="shared" si="1"/>
        <v>8.4312339999999999</v>
      </c>
      <c r="K6" s="14">
        <f t="shared" si="1"/>
        <v>2.1467390000000002</v>
      </c>
      <c r="L6" s="13">
        <f t="shared" si="1"/>
        <v>48.017991000000002</v>
      </c>
      <c r="M6" s="57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2.2999999999999998</v>
      </c>
      <c r="G7" s="14">
        <v>23.2</v>
      </c>
      <c r="H7" s="14">
        <v>0.04</v>
      </c>
      <c r="I7" s="14">
        <v>8.6</v>
      </c>
      <c r="J7" s="14">
        <v>11.1</v>
      </c>
      <c r="K7" s="14">
        <v>1.6</v>
      </c>
      <c r="L7" s="15">
        <v>2.9</v>
      </c>
      <c r="M7" s="57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0.25582899999999997</v>
      </c>
      <c r="G8" s="16">
        <f t="shared" si="2"/>
        <v>2.5805359999999999</v>
      </c>
      <c r="H8" s="16">
        <f t="shared" si="2"/>
        <v>4.4491999999999995E-3</v>
      </c>
      <c r="I8" s="16">
        <f t="shared" si="2"/>
        <v>0.95657800000000004</v>
      </c>
      <c r="J8" s="16">
        <f t="shared" si="2"/>
        <v>1.234653</v>
      </c>
      <c r="K8" s="16">
        <f t="shared" si="2"/>
        <v>0.17796799999999999</v>
      </c>
      <c r="L8" s="16">
        <f t="shared" si="2"/>
        <v>0.32256699999999999</v>
      </c>
      <c r="M8" s="58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31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13800</v>
      </c>
      <c r="C5" s="35">
        <f>B5/365</f>
        <v>37.80821917808219</v>
      </c>
      <c r="D5" s="38" t="s">
        <v>3</v>
      </c>
      <c r="E5" s="20" t="s">
        <v>5</v>
      </c>
      <c r="F5" s="10">
        <v>249.7</v>
      </c>
      <c r="G5" s="10">
        <v>501</v>
      </c>
      <c r="H5" s="10">
        <v>43.5</v>
      </c>
      <c r="I5" s="10">
        <v>44</v>
      </c>
      <c r="J5" s="10">
        <v>60.2</v>
      </c>
      <c r="K5" s="11">
        <v>3.7</v>
      </c>
      <c r="L5" s="12">
        <v>226.3</v>
      </c>
      <c r="M5" s="39">
        <f>(F6-F8)/F6</f>
        <v>0.97997597116539847</v>
      </c>
      <c r="N5" s="24">
        <f t="shared" ref="N5:S5" si="0">(G6-G8)/G6</f>
        <v>0.95808383233532934</v>
      </c>
      <c r="O5" s="24">
        <f t="shared" si="0"/>
        <v>0.99310344827586206</v>
      </c>
      <c r="P5" s="24">
        <f t="shared" si="0"/>
        <v>0.73863636363636365</v>
      </c>
      <c r="Q5" s="24">
        <f t="shared" si="0"/>
        <v>0.7624584717607974</v>
      </c>
      <c r="R5" s="24">
        <f t="shared" si="0"/>
        <v>0.78378378378378377</v>
      </c>
      <c r="S5" s="27">
        <f t="shared" si="0"/>
        <v>0.97878921785240824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3.4458600000000001</v>
      </c>
      <c r="G6" s="13">
        <f t="shared" si="1"/>
        <v>6.9138000000000002</v>
      </c>
      <c r="H6" s="13">
        <f t="shared" si="1"/>
        <v>0.60029999999999994</v>
      </c>
      <c r="I6" s="13">
        <f t="shared" si="1"/>
        <v>0.60719999999999996</v>
      </c>
      <c r="J6" s="13">
        <f t="shared" si="1"/>
        <v>0.83076000000000005</v>
      </c>
      <c r="K6" s="14">
        <f t="shared" si="1"/>
        <v>5.1060000000000001E-2</v>
      </c>
      <c r="L6" s="13">
        <f t="shared" si="1"/>
        <v>3.1229399999999998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5</v>
      </c>
      <c r="G7" s="14">
        <v>21</v>
      </c>
      <c r="H7" s="14">
        <v>0.3</v>
      </c>
      <c r="I7" s="14">
        <v>11.5</v>
      </c>
      <c r="J7" s="14">
        <v>14.3</v>
      </c>
      <c r="K7" s="14">
        <v>0.8</v>
      </c>
      <c r="L7" s="15">
        <v>4.8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6.9000000000000006E-2</v>
      </c>
      <c r="G8" s="16">
        <f t="shared" si="2"/>
        <v>0.2898</v>
      </c>
      <c r="H8" s="16">
        <f t="shared" si="2"/>
        <v>4.1399999999999996E-3</v>
      </c>
      <c r="I8" s="16">
        <f t="shared" si="2"/>
        <v>0.15870000000000001</v>
      </c>
      <c r="J8" s="16">
        <f t="shared" si="2"/>
        <v>0.19733999999999999</v>
      </c>
      <c r="K8" s="16">
        <f t="shared" si="2"/>
        <v>1.1039999999999999E-2</v>
      </c>
      <c r="L8" s="16">
        <f t="shared" si="2"/>
        <v>6.6239999999999993E-2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32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1578170</v>
      </c>
      <c r="C5" s="35">
        <f>B5/365</f>
        <v>4323.7534246575342</v>
      </c>
      <c r="D5" s="38" t="s">
        <v>3</v>
      </c>
      <c r="E5" s="20" t="s">
        <v>5</v>
      </c>
      <c r="F5" s="10">
        <v>282.10000000000002</v>
      </c>
      <c r="G5" s="10">
        <v>522</v>
      </c>
      <c r="H5" s="10">
        <v>39.9</v>
      </c>
      <c r="I5" s="10">
        <v>41.2</v>
      </c>
      <c r="J5" s="10">
        <v>58.6</v>
      </c>
      <c r="K5" s="11">
        <v>3.9</v>
      </c>
      <c r="L5" s="12">
        <v>248.3</v>
      </c>
      <c r="M5" s="39">
        <f>(F6-F8)/F6</f>
        <v>0.97624955689471826</v>
      </c>
      <c r="N5" s="24">
        <f t="shared" ref="N5:S5" si="0">(G6-G8)/G6</f>
        <v>0.95210727969348663</v>
      </c>
      <c r="O5" s="24">
        <f t="shared" si="0"/>
        <v>0.99248120300751885</v>
      </c>
      <c r="P5" s="24">
        <f t="shared" si="0"/>
        <v>0.81310679611650483</v>
      </c>
      <c r="Q5" s="24">
        <f t="shared" si="0"/>
        <v>0.81740614334470985</v>
      </c>
      <c r="R5" s="24">
        <f t="shared" si="0"/>
        <v>0.82051282051282048</v>
      </c>
      <c r="S5" s="27">
        <f t="shared" si="0"/>
        <v>0.97019734192509066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445.20175700000004</v>
      </c>
      <c r="G6" s="13">
        <f t="shared" si="1"/>
        <v>823.80474000000004</v>
      </c>
      <c r="H6" s="13">
        <f t="shared" si="1"/>
        <v>62.968983000000001</v>
      </c>
      <c r="I6" s="13">
        <f t="shared" si="1"/>
        <v>65.020604000000006</v>
      </c>
      <c r="J6" s="13">
        <f t="shared" si="1"/>
        <v>92.480761999999999</v>
      </c>
      <c r="K6" s="14">
        <f t="shared" si="1"/>
        <v>6.1548629999999998</v>
      </c>
      <c r="L6" s="13">
        <f t="shared" si="1"/>
        <v>391.85961099999997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6.7</v>
      </c>
      <c r="G7" s="14">
        <v>25</v>
      </c>
      <c r="H7" s="14">
        <v>0.3</v>
      </c>
      <c r="I7" s="14">
        <v>7.7</v>
      </c>
      <c r="J7" s="14">
        <v>10.7</v>
      </c>
      <c r="K7" s="14">
        <v>0.7</v>
      </c>
      <c r="L7" s="15">
        <v>7.4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10.573739</v>
      </c>
      <c r="G8" s="16">
        <f t="shared" si="2"/>
        <v>39.454250000000002</v>
      </c>
      <c r="H8" s="16">
        <f t="shared" si="2"/>
        <v>0.47345100000000001</v>
      </c>
      <c r="I8" s="16">
        <f t="shared" si="2"/>
        <v>12.151909</v>
      </c>
      <c r="J8" s="16">
        <f t="shared" si="2"/>
        <v>16.886419</v>
      </c>
      <c r="K8" s="16">
        <f t="shared" si="2"/>
        <v>1.104719</v>
      </c>
      <c r="L8" s="16">
        <f t="shared" si="2"/>
        <v>11.678457999999999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14"/>
  <sheetViews>
    <sheetView workbookViewId="0">
      <selection activeCell="L8" sqref="L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29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20073</v>
      </c>
      <c r="C5" s="35">
        <f>B5/365</f>
        <v>54.994520547945207</v>
      </c>
      <c r="D5" s="38" t="s">
        <v>3</v>
      </c>
      <c r="E5" s="22" t="s">
        <v>5</v>
      </c>
      <c r="F5" s="10">
        <v>618.5</v>
      </c>
      <c r="G5" s="10">
        <v>1105.7</v>
      </c>
      <c r="H5" s="10">
        <v>84.2</v>
      </c>
      <c r="I5" s="10">
        <v>84.8</v>
      </c>
      <c r="J5" s="10">
        <v>105</v>
      </c>
      <c r="K5" s="11">
        <v>8.6999999999999993</v>
      </c>
      <c r="L5" s="12">
        <v>493.3</v>
      </c>
      <c r="M5" s="39">
        <f>(F6-F8)/F6</f>
        <v>0.9880355699272434</v>
      </c>
      <c r="N5" s="24">
        <f t="shared" ref="N5:S5" si="0">(G6-G8)/G6</f>
        <v>0.96147237044406253</v>
      </c>
      <c r="O5" s="24">
        <f t="shared" si="0"/>
        <v>0.98574821852731587</v>
      </c>
      <c r="P5" s="24">
        <f t="shared" si="0"/>
        <v>0.89150943396226423</v>
      </c>
      <c r="Q5" s="24">
        <f t="shared" si="0"/>
        <v>0.88952380952380961</v>
      </c>
      <c r="R5" s="24">
        <f t="shared" si="0"/>
        <v>0.83908045977011492</v>
      </c>
      <c r="S5" s="27">
        <f t="shared" si="0"/>
        <v>0.9716197040340564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12.415150499999999</v>
      </c>
      <c r="G6" s="13">
        <f t="shared" si="1"/>
        <v>22.194716100000001</v>
      </c>
      <c r="H6" s="13">
        <f t="shared" si="1"/>
        <v>1.6901466000000001</v>
      </c>
      <c r="I6" s="13">
        <f t="shared" si="1"/>
        <v>1.7021903999999999</v>
      </c>
      <c r="J6" s="13">
        <f t="shared" si="1"/>
        <v>2.1076649999999999</v>
      </c>
      <c r="K6" s="14">
        <f t="shared" si="1"/>
        <v>0.17463509999999999</v>
      </c>
      <c r="L6" s="13">
        <f t="shared" si="1"/>
        <v>9.9020109000000005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7.4</v>
      </c>
      <c r="G7" s="14">
        <v>42.6</v>
      </c>
      <c r="H7" s="14">
        <v>1.2</v>
      </c>
      <c r="I7" s="14">
        <v>9.1999999999999993</v>
      </c>
      <c r="J7" s="14">
        <v>11.6</v>
      </c>
      <c r="K7" s="14">
        <v>1.4</v>
      </c>
      <c r="L7" s="15">
        <v>14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3" t="s">
        <v>6</v>
      </c>
      <c r="F8" s="16">
        <f t="shared" ref="F8:L8" si="2">F7*$B$5/1000000</f>
        <v>0.14854020000000001</v>
      </c>
      <c r="G8" s="16">
        <f t="shared" si="2"/>
        <v>0.85510980000000003</v>
      </c>
      <c r="H8" s="16">
        <f t="shared" si="2"/>
        <v>2.4087599999999997E-2</v>
      </c>
      <c r="I8" s="16">
        <f t="shared" si="2"/>
        <v>0.18467159999999996</v>
      </c>
      <c r="J8" s="16">
        <f t="shared" si="2"/>
        <v>0.23284679999999999</v>
      </c>
      <c r="K8" s="16">
        <f t="shared" si="2"/>
        <v>2.8102199999999997E-2</v>
      </c>
      <c r="L8" s="16">
        <f t="shared" si="2"/>
        <v>0.28102199999999999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P5:P8"/>
    <mergeCell ref="Q5:Q8"/>
    <mergeCell ref="R5:R8"/>
    <mergeCell ref="S5:S8"/>
    <mergeCell ref="D7:D8"/>
    <mergeCell ref="B5:B8"/>
    <mergeCell ref="C5:C8"/>
    <mergeCell ref="D5:D6"/>
    <mergeCell ref="M5:M8"/>
    <mergeCell ref="N5:N8"/>
    <mergeCell ref="O5:O8"/>
    <mergeCell ref="H3:H4"/>
    <mergeCell ref="I3:I4"/>
    <mergeCell ref="J3:J4"/>
    <mergeCell ref="K3:K4"/>
    <mergeCell ref="L3:L4"/>
    <mergeCell ref="M3:S3"/>
    <mergeCell ref="B2:D2"/>
    <mergeCell ref="B3:C3"/>
    <mergeCell ref="D3:D4"/>
    <mergeCell ref="E3:E4"/>
    <mergeCell ref="F3:F4"/>
    <mergeCell ref="G3:G4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33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136900</v>
      </c>
      <c r="C5" s="35">
        <f>B5/365</f>
        <v>375.06849315068496</v>
      </c>
      <c r="D5" s="38" t="s">
        <v>3</v>
      </c>
      <c r="E5" s="20" t="s">
        <v>5</v>
      </c>
      <c r="F5" s="10">
        <v>265</v>
      </c>
      <c r="G5" s="10">
        <v>589.20000000000005</v>
      </c>
      <c r="H5" s="10">
        <v>57.8</v>
      </c>
      <c r="I5" s="10">
        <v>57.9</v>
      </c>
      <c r="J5" s="10">
        <v>72.3</v>
      </c>
      <c r="K5" s="11">
        <v>18.8</v>
      </c>
      <c r="L5" s="12">
        <v>206.7</v>
      </c>
      <c r="M5" s="56">
        <f>(F6-F8)/F6</f>
        <v>0.99132075471698111</v>
      </c>
      <c r="N5" s="24">
        <f t="shared" ref="N5:S5" si="0">(G6-G8)/G6</f>
        <v>0.95451459606245759</v>
      </c>
      <c r="O5" s="24">
        <f t="shared" si="0"/>
        <v>0.99688581314878888</v>
      </c>
      <c r="P5" s="24">
        <f t="shared" si="0"/>
        <v>0.85146804835924006</v>
      </c>
      <c r="Q5" s="24">
        <f t="shared" si="0"/>
        <v>0.83817427385892118</v>
      </c>
      <c r="R5" s="24">
        <f t="shared" si="0"/>
        <v>0.93085106382978711</v>
      </c>
      <c r="S5" s="62">
        <f t="shared" si="0"/>
        <v>0.98306724721819061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36.278500000000001</v>
      </c>
      <c r="G6" s="13">
        <f t="shared" si="1"/>
        <v>80.661479999999997</v>
      </c>
      <c r="H6" s="13">
        <f t="shared" si="1"/>
        <v>7.91282</v>
      </c>
      <c r="I6" s="13">
        <f t="shared" si="1"/>
        <v>7.9265100000000004</v>
      </c>
      <c r="J6" s="13">
        <f t="shared" si="1"/>
        <v>9.8978699999999993</v>
      </c>
      <c r="K6" s="14">
        <f t="shared" si="1"/>
        <v>2.5737199999999998</v>
      </c>
      <c r="L6" s="13">
        <f t="shared" si="1"/>
        <v>28.297229999999999</v>
      </c>
      <c r="M6" s="57"/>
      <c r="N6" s="25"/>
      <c r="O6" s="25"/>
      <c r="P6" s="25"/>
      <c r="Q6" s="25"/>
      <c r="R6" s="25"/>
      <c r="S6" s="63"/>
    </row>
    <row r="7" spans="2:19" x14ac:dyDescent="0.25">
      <c r="B7" s="33"/>
      <c r="C7" s="36"/>
      <c r="D7" s="30" t="s">
        <v>4</v>
      </c>
      <c r="E7" s="8" t="s">
        <v>5</v>
      </c>
      <c r="F7" s="14">
        <v>2.2999999999999998</v>
      </c>
      <c r="G7" s="14">
        <v>26.8</v>
      </c>
      <c r="H7" s="14">
        <v>0.18</v>
      </c>
      <c r="I7" s="14">
        <v>8.6</v>
      </c>
      <c r="J7" s="14">
        <v>11.7</v>
      </c>
      <c r="K7" s="14">
        <v>1.3</v>
      </c>
      <c r="L7" s="15">
        <v>3.5</v>
      </c>
      <c r="M7" s="57"/>
      <c r="N7" s="25"/>
      <c r="O7" s="25"/>
      <c r="P7" s="25"/>
      <c r="Q7" s="25"/>
      <c r="R7" s="25"/>
      <c r="S7" s="63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0.31486999999999998</v>
      </c>
      <c r="G8" s="16">
        <f t="shared" si="2"/>
        <v>3.66892</v>
      </c>
      <c r="H8" s="16">
        <f t="shared" si="2"/>
        <v>2.4642000000000001E-2</v>
      </c>
      <c r="I8" s="16">
        <f t="shared" si="2"/>
        <v>1.1773400000000001</v>
      </c>
      <c r="J8" s="16">
        <f t="shared" si="2"/>
        <v>1.6017300000000001</v>
      </c>
      <c r="K8" s="16">
        <f t="shared" si="2"/>
        <v>0.17796999999999999</v>
      </c>
      <c r="L8" s="16">
        <f t="shared" si="2"/>
        <v>0.47915000000000002</v>
      </c>
      <c r="M8" s="58"/>
      <c r="N8" s="26"/>
      <c r="O8" s="26"/>
      <c r="P8" s="26"/>
      <c r="Q8" s="26"/>
      <c r="R8" s="26"/>
      <c r="S8" s="64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L8" sqref="L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34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9169</v>
      </c>
      <c r="C5" s="35">
        <f>B5/365</f>
        <v>25.12054794520548</v>
      </c>
      <c r="D5" s="38" t="s">
        <v>3</v>
      </c>
      <c r="E5" s="20" t="s">
        <v>5</v>
      </c>
      <c r="F5" s="10">
        <v>255.4</v>
      </c>
      <c r="G5" s="10">
        <v>427.8</v>
      </c>
      <c r="H5" s="10">
        <v>45.99</v>
      </c>
      <c r="I5" s="10">
        <v>47.5</v>
      </c>
      <c r="J5" s="10">
        <v>65.7</v>
      </c>
      <c r="K5" s="11">
        <v>5.4</v>
      </c>
      <c r="L5" s="12">
        <v>164.2</v>
      </c>
      <c r="M5" s="39">
        <f>(F6-F8)/F6</f>
        <v>0.98057948316366483</v>
      </c>
      <c r="N5" s="24">
        <f t="shared" ref="N5:S5" si="0">(G6-G8)/G6</f>
        <v>0.94553529686769522</v>
      </c>
      <c r="O5" s="59">
        <f t="shared" si="0"/>
        <v>0.98695368558382257</v>
      </c>
      <c r="P5" s="24">
        <f t="shared" si="0"/>
        <v>0.78968421052631577</v>
      </c>
      <c r="Q5" s="24">
        <f t="shared" si="0"/>
        <v>0.78919330289193312</v>
      </c>
      <c r="R5" s="24">
        <f t="shared" si="0"/>
        <v>0.42592592592592593</v>
      </c>
      <c r="S5" s="27">
        <f t="shared" si="0"/>
        <v>0.98416565164433623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2.3417626</v>
      </c>
      <c r="G6" s="13">
        <f t="shared" si="1"/>
        <v>3.9224982000000002</v>
      </c>
      <c r="H6" s="13">
        <f t="shared" si="1"/>
        <v>0.42168231</v>
      </c>
      <c r="I6" s="13">
        <f t="shared" si="1"/>
        <v>0.43552750000000001</v>
      </c>
      <c r="J6" s="13">
        <f t="shared" si="1"/>
        <v>0.60240330000000009</v>
      </c>
      <c r="K6" s="14">
        <f t="shared" si="1"/>
        <v>4.9512600000000004E-2</v>
      </c>
      <c r="L6" s="13">
        <f t="shared" si="1"/>
        <v>1.5055497999999998</v>
      </c>
      <c r="M6" s="40"/>
      <c r="N6" s="25"/>
      <c r="O6" s="60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4.96</v>
      </c>
      <c r="G7" s="14">
        <v>23.3</v>
      </c>
      <c r="H7" s="14">
        <v>0.6</v>
      </c>
      <c r="I7" s="14">
        <v>9.99</v>
      </c>
      <c r="J7" s="14">
        <v>13.85</v>
      </c>
      <c r="K7" s="14">
        <v>3.1</v>
      </c>
      <c r="L7" s="15">
        <v>2.6</v>
      </c>
      <c r="M7" s="40"/>
      <c r="N7" s="25"/>
      <c r="O7" s="60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4.5478239999999996E-2</v>
      </c>
      <c r="G8" s="16">
        <f t="shared" si="2"/>
        <v>0.21363770000000001</v>
      </c>
      <c r="H8" s="16">
        <f t="shared" si="2"/>
        <v>5.5014E-3</v>
      </c>
      <c r="I8" s="16">
        <f t="shared" si="2"/>
        <v>9.1598310000000002E-2</v>
      </c>
      <c r="J8" s="16">
        <f t="shared" si="2"/>
        <v>0.12699064999999998</v>
      </c>
      <c r="K8" s="16">
        <f t="shared" si="2"/>
        <v>2.8423900000000002E-2</v>
      </c>
      <c r="L8" s="16">
        <f t="shared" si="2"/>
        <v>2.38394E-2</v>
      </c>
      <c r="M8" s="41"/>
      <c r="N8" s="26"/>
      <c r="O8" s="61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35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39511</v>
      </c>
      <c r="C5" s="35">
        <f>B5/365</f>
        <v>108.24931506849315</v>
      </c>
      <c r="D5" s="38" t="s">
        <v>3</v>
      </c>
      <c r="E5" s="20" t="s">
        <v>5</v>
      </c>
      <c r="F5" s="10">
        <v>339.1</v>
      </c>
      <c r="G5" s="10">
        <v>735.8</v>
      </c>
      <c r="H5" s="10">
        <v>75.599999999999994</v>
      </c>
      <c r="I5" s="10">
        <v>60.7</v>
      </c>
      <c r="J5" s="10">
        <v>77.3</v>
      </c>
      <c r="K5" s="11">
        <v>22.2</v>
      </c>
      <c r="L5" s="12">
        <v>258.8</v>
      </c>
      <c r="M5" s="39">
        <f>(F6-F8)/F6</f>
        <v>0.99262754349749327</v>
      </c>
      <c r="N5" s="24">
        <f t="shared" ref="N5:S5" si="0">(G6-G8)/G6</f>
        <v>0.96276162000543619</v>
      </c>
      <c r="O5" s="24">
        <f t="shared" si="0"/>
        <v>0.99788359788359782</v>
      </c>
      <c r="P5" s="24">
        <f t="shared" si="0"/>
        <v>0.84514003294892914</v>
      </c>
      <c r="Q5" s="24">
        <f t="shared" si="0"/>
        <v>0.85252263906856407</v>
      </c>
      <c r="R5" s="24">
        <f t="shared" si="0"/>
        <v>0.91891891891891897</v>
      </c>
      <c r="S5" s="27">
        <f t="shared" si="0"/>
        <v>0.98106646058732616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13.398180100000001</v>
      </c>
      <c r="G6" s="13">
        <f t="shared" si="1"/>
        <v>29.072193799999997</v>
      </c>
      <c r="H6" s="13">
        <f t="shared" si="1"/>
        <v>2.9870315999999995</v>
      </c>
      <c r="I6" s="13">
        <f t="shared" si="1"/>
        <v>2.3983177000000002</v>
      </c>
      <c r="J6" s="13">
        <f t="shared" si="1"/>
        <v>3.0542002999999998</v>
      </c>
      <c r="K6" s="14">
        <f t="shared" si="1"/>
        <v>0.87714419999999993</v>
      </c>
      <c r="L6" s="13">
        <f t="shared" si="1"/>
        <v>10.2254468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2.5</v>
      </c>
      <c r="G7" s="14">
        <v>27.4</v>
      </c>
      <c r="H7" s="14">
        <v>0.16</v>
      </c>
      <c r="I7" s="14">
        <v>9.4</v>
      </c>
      <c r="J7" s="14">
        <v>11.4</v>
      </c>
      <c r="K7" s="14">
        <v>1.8</v>
      </c>
      <c r="L7" s="15">
        <v>4.9000000000000004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9.8777500000000004E-2</v>
      </c>
      <c r="G8" s="16">
        <f t="shared" si="2"/>
        <v>1.0826013999999999</v>
      </c>
      <c r="H8" s="16">
        <f t="shared" si="2"/>
        <v>6.3217600000000001E-3</v>
      </c>
      <c r="I8" s="16">
        <f t="shared" si="2"/>
        <v>0.37140340000000005</v>
      </c>
      <c r="J8" s="16">
        <f t="shared" si="2"/>
        <v>0.45042540000000003</v>
      </c>
      <c r="K8" s="16">
        <f t="shared" si="2"/>
        <v>7.1119799999999997E-2</v>
      </c>
      <c r="L8" s="16">
        <f t="shared" si="2"/>
        <v>0.19360390000000002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L8" sqref="L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36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245766</v>
      </c>
      <c r="C5" s="35">
        <f>B5/365</f>
        <v>673.33150684931502</v>
      </c>
      <c r="D5" s="38" t="s">
        <v>3</v>
      </c>
      <c r="E5" s="20" t="s">
        <v>5</v>
      </c>
      <c r="F5" s="10">
        <v>379.2</v>
      </c>
      <c r="G5" s="10">
        <v>731.7</v>
      </c>
      <c r="H5" s="10">
        <v>38.700000000000003</v>
      </c>
      <c r="I5" s="10">
        <v>39.299999999999997</v>
      </c>
      <c r="J5" s="10">
        <v>56.2</v>
      </c>
      <c r="K5" s="11">
        <v>19.3</v>
      </c>
      <c r="L5" s="12">
        <v>349</v>
      </c>
      <c r="M5" s="39">
        <f>(F6-F8)/F6</f>
        <v>0.99156118143459915</v>
      </c>
      <c r="N5" s="24">
        <f t="shared" ref="N5:S5" si="0">(G6-G8)/G6</f>
        <v>0.96337296706300402</v>
      </c>
      <c r="O5" s="24">
        <f t="shared" si="0"/>
        <v>0.98449612403100784</v>
      </c>
      <c r="P5" s="24">
        <f t="shared" si="0"/>
        <v>0.55979643765903297</v>
      </c>
      <c r="Q5" s="24">
        <f t="shared" si="0"/>
        <v>0.64056939501779353</v>
      </c>
      <c r="R5" s="24">
        <f t="shared" si="0"/>
        <v>0.90673575129533679</v>
      </c>
      <c r="S5" s="27">
        <f t="shared" si="0"/>
        <v>0.98338108882521491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93.194467200000005</v>
      </c>
      <c r="G6" s="13">
        <f t="shared" si="1"/>
        <v>179.82698220000003</v>
      </c>
      <c r="H6" s="13">
        <f t="shared" si="1"/>
        <v>9.5111442000000004</v>
      </c>
      <c r="I6" s="13">
        <f t="shared" si="1"/>
        <v>9.6586037999999981</v>
      </c>
      <c r="J6" s="13">
        <f t="shared" si="1"/>
        <v>13.812049200000001</v>
      </c>
      <c r="K6" s="14">
        <f t="shared" si="1"/>
        <v>4.7432837999999995</v>
      </c>
      <c r="L6" s="13">
        <f t="shared" si="1"/>
        <v>85.772334000000001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3.2</v>
      </c>
      <c r="G7" s="14">
        <v>26.8</v>
      </c>
      <c r="H7" s="14">
        <v>0.6</v>
      </c>
      <c r="I7" s="14">
        <v>17.3</v>
      </c>
      <c r="J7" s="14">
        <v>20.2</v>
      </c>
      <c r="K7" s="14">
        <v>1.8</v>
      </c>
      <c r="L7" s="15">
        <v>5.8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0.78645120000000002</v>
      </c>
      <c r="G8" s="16">
        <f t="shared" si="2"/>
        <v>6.5865288</v>
      </c>
      <c r="H8" s="16">
        <f t="shared" si="2"/>
        <v>0.1474596</v>
      </c>
      <c r="I8" s="16">
        <f t="shared" si="2"/>
        <v>4.2517518000000001</v>
      </c>
      <c r="J8" s="16">
        <f t="shared" si="2"/>
        <v>4.9644732000000005</v>
      </c>
      <c r="K8" s="16">
        <f t="shared" si="2"/>
        <v>0.44237879999999996</v>
      </c>
      <c r="L8" s="16">
        <f t="shared" si="2"/>
        <v>1.4254428000000001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37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85417</v>
      </c>
      <c r="C5" s="35">
        <f>B5/365</f>
        <v>234.01917808219179</v>
      </c>
      <c r="D5" s="38" t="s">
        <v>3</v>
      </c>
      <c r="E5" s="20" t="s">
        <v>5</v>
      </c>
      <c r="F5" s="10">
        <v>155.9</v>
      </c>
      <c r="G5" s="10">
        <v>355.2</v>
      </c>
      <c r="H5" s="10">
        <v>59.1</v>
      </c>
      <c r="I5" s="10">
        <v>51</v>
      </c>
      <c r="J5" s="10">
        <v>66</v>
      </c>
      <c r="K5" s="11">
        <v>18.5</v>
      </c>
      <c r="L5" s="12">
        <v>109.2</v>
      </c>
      <c r="M5" s="39">
        <f>(F6-F8)/F6</f>
        <v>0.98749198203976907</v>
      </c>
      <c r="N5" s="24">
        <f t="shared" ref="N5:S5" si="0">(G6-G8)/G6</f>
        <v>0.93102477477477485</v>
      </c>
      <c r="O5" s="59">
        <f t="shared" si="0"/>
        <v>0.99695431472081208</v>
      </c>
      <c r="P5" s="24">
        <f t="shared" si="0"/>
        <v>0.67647058823529405</v>
      </c>
      <c r="Q5" s="24">
        <f t="shared" si="0"/>
        <v>0.70909090909090911</v>
      </c>
      <c r="R5" s="24">
        <f t="shared" si="0"/>
        <v>0.78378378378378377</v>
      </c>
      <c r="S5" s="27">
        <f t="shared" si="0"/>
        <v>0.97802197802197799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13.316510300000001</v>
      </c>
      <c r="G6" s="13">
        <f t="shared" si="1"/>
        <v>30.340118399999998</v>
      </c>
      <c r="H6" s="13">
        <f t="shared" si="1"/>
        <v>5.0481446999999999</v>
      </c>
      <c r="I6" s="13">
        <f t="shared" si="1"/>
        <v>4.3562669999999999</v>
      </c>
      <c r="J6" s="13">
        <f t="shared" si="1"/>
        <v>5.6375219999999997</v>
      </c>
      <c r="K6" s="14">
        <f t="shared" si="1"/>
        <v>1.5802145000000001</v>
      </c>
      <c r="L6" s="13">
        <f t="shared" si="1"/>
        <v>9.3275363999999996</v>
      </c>
      <c r="M6" s="40"/>
      <c r="N6" s="25"/>
      <c r="O6" s="60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1.95</v>
      </c>
      <c r="G7" s="14">
        <v>24.5</v>
      </c>
      <c r="H7" s="14">
        <v>0.18</v>
      </c>
      <c r="I7" s="14">
        <v>16.5</v>
      </c>
      <c r="J7" s="14">
        <v>19.2</v>
      </c>
      <c r="K7" s="14">
        <v>4</v>
      </c>
      <c r="L7" s="15">
        <v>2.4</v>
      </c>
      <c r="M7" s="40"/>
      <c r="N7" s="25"/>
      <c r="O7" s="60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0.16656314999999999</v>
      </c>
      <c r="G8" s="16">
        <f t="shared" si="2"/>
        <v>2.0927164999999999</v>
      </c>
      <c r="H8" s="16">
        <f t="shared" si="2"/>
        <v>1.5375059999999999E-2</v>
      </c>
      <c r="I8" s="16">
        <f t="shared" si="2"/>
        <v>1.4093804999999999</v>
      </c>
      <c r="J8" s="16">
        <f t="shared" si="2"/>
        <v>1.6400063999999999</v>
      </c>
      <c r="K8" s="16">
        <f t="shared" si="2"/>
        <v>0.34166800000000003</v>
      </c>
      <c r="L8" s="16">
        <f t="shared" si="2"/>
        <v>0.20500079999999998</v>
      </c>
      <c r="M8" s="41"/>
      <c r="N8" s="26"/>
      <c r="O8" s="61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38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16214</v>
      </c>
      <c r="C5" s="35">
        <f>B5/365</f>
        <v>44.421917808219177</v>
      </c>
      <c r="D5" s="38" t="s">
        <v>3</v>
      </c>
      <c r="E5" s="20" t="s">
        <v>5</v>
      </c>
      <c r="F5" s="10">
        <v>306.60000000000002</v>
      </c>
      <c r="G5" s="10">
        <v>612.5</v>
      </c>
      <c r="H5" s="10">
        <v>90.1</v>
      </c>
      <c r="I5" s="10">
        <v>85.5</v>
      </c>
      <c r="J5" s="10">
        <v>118.8</v>
      </c>
      <c r="K5" s="11">
        <v>24.1</v>
      </c>
      <c r="L5" s="12">
        <v>270</v>
      </c>
      <c r="M5" s="56">
        <f>(F6-F8)/F6</f>
        <v>0.99380300065231575</v>
      </c>
      <c r="N5" s="24">
        <f t="shared" ref="N5:S5" si="0">(G6-G8)/G6</f>
        <v>0.95575510204081637</v>
      </c>
      <c r="O5" s="59">
        <f t="shared" si="0"/>
        <v>0.94672586015538296</v>
      </c>
      <c r="P5" s="24">
        <f t="shared" si="0"/>
        <v>0.80701754385964919</v>
      </c>
      <c r="Q5" s="24">
        <f t="shared" si="0"/>
        <v>0.77609427609427606</v>
      </c>
      <c r="R5" s="24">
        <f t="shared" si="0"/>
        <v>0.94605809128630713</v>
      </c>
      <c r="S5" s="27">
        <f t="shared" si="0"/>
        <v>0.98925925925925928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4.9712124000000006</v>
      </c>
      <c r="G6" s="13">
        <f t="shared" si="1"/>
        <v>9.9310749999999999</v>
      </c>
      <c r="H6" s="13">
        <f t="shared" si="1"/>
        <v>1.4608813999999999</v>
      </c>
      <c r="I6" s="13">
        <f t="shared" si="1"/>
        <v>1.3862969999999999</v>
      </c>
      <c r="J6" s="13">
        <f t="shared" si="1"/>
        <v>1.9262231999999999</v>
      </c>
      <c r="K6" s="14">
        <f t="shared" si="1"/>
        <v>0.39075740000000003</v>
      </c>
      <c r="L6" s="13">
        <f t="shared" si="1"/>
        <v>4.3777799999999996</v>
      </c>
      <c r="M6" s="57"/>
      <c r="N6" s="25"/>
      <c r="O6" s="60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1.9</v>
      </c>
      <c r="G7" s="14">
        <v>27.1</v>
      </c>
      <c r="H7" s="14">
        <v>4.8</v>
      </c>
      <c r="I7" s="14">
        <v>16.5</v>
      </c>
      <c r="J7" s="14">
        <v>26.6</v>
      </c>
      <c r="K7" s="14">
        <v>1.3</v>
      </c>
      <c r="L7" s="15">
        <v>2.9</v>
      </c>
      <c r="M7" s="57"/>
      <c r="N7" s="25"/>
      <c r="O7" s="60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3.08066E-2</v>
      </c>
      <c r="G8" s="16">
        <f t="shared" si="2"/>
        <v>0.4393994</v>
      </c>
      <c r="H8" s="16">
        <f t="shared" si="2"/>
        <v>7.7827199999999999E-2</v>
      </c>
      <c r="I8" s="16">
        <f t="shared" si="2"/>
        <v>0.26753100000000002</v>
      </c>
      <c r="J8" s="16">
        <f t="shared" si="2"/>
        <v>0.43129240000000002</v>
      </c>
      <c r="K8" s="16">
        <f t="shared" si="2"/>
        <v>2.1078200000000002E-2</v>
      </c>
      <c r="L8" s="16">
        <f t="shared" si="2"/>
        <v>4.7020599999999996E-2</v>
      </c>
      <c r="M8" s="58"/>
      <c r="N8" s="26"/>
      <c r="O8" s="61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39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133221</v>
      </c>
      <c r="C5" s="35">
        <f>B5/365</f>
        <v>364.9890410958904</v>
      </c>
      <c r="D5" s="38" t="s">
        <v>3</v>
      </c>
      <c r="E5" s="20" t="s">
        <v>5</v>
      </c>
      <c r="F5" s="10">
        <v>204.2</v>
      </c>
      <c r="G5" s="10">
        <v>435</v>
      </c>
      <c r="H5" s="10">
        <v>76.3</v>
      </c>
      <c r="I5" s="10">
        <v>79.7</v>
      </c>
      <c r="J5" s="10">
        <v>99.9</v>
      </c>
      <c r="K5" s="11">
        <v>18.100000000000001</v>
      </c>
      <c r="L5" s="12">
        <v>129.30000000000001</v>
      </c>
      <c r="M5" s="39">
        <f>(F6-F8)/F6</f>
        <v>0.99216454456415282</v>
      </c>
      <c r="N5" s="24">
        <f t="shared" ref="N5:S5" si="0">(G6-G8)/G6</f>
        <v>0.94850574712643687</v>
      </c>
      <c r="O5" s="24">
        <f t="shared" si="0"/>
        <v>0.9914809960681521</v>
      </c>
      <c r="P5" s="24">
        <f t="shared" si="0"/>
        <v>0.88707653701380185</v>
      </c>
      <c r="Q5" s="24">
        <f t="shared" si="0"/>
        <v>0.88488488488488493</v>
      </c>
      <c r="R5" s="24">
        <f t="shared" si="0"/>
        <v>0.91160220994475138</v>
      </c>
      <c r="S5" s="27">
        <f t="shared" si="0"/>
        <v>0.97757153905645777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27.2037282</v>
      </c>
      <c r="G6" s="13">
        <f t="shared" si="1"/>
        <v>57.951135000000001</v>
      </c>
      <c r="H6" s="13">
        <f t="shared" si="1"/>
        <v>10.1647623</v>
      </c>
      <c r="I6" s="13">
        <f t="shared" si="1"/>
        <v>10.617713700000001</v>
      </c>
      <c r="J6" s="13">
        <f t="shared" si="1"/>
        <v>13.308777900000001</v>
      </c>
      <c r="K6" s="14">
        <f t="shared" si="1"/>
        <v>2.4113001000000001</v>
      </c>
      <c r="L6" s="13">
        <f t="shared" si="1"/>
        <v>17.225475299999999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1.6</v>
      </c>
      <c r="G7" s="14">
        <v>22.4</v>
      </c>
      <c r="H7" s="14">
        <v>0.65</v>
      </c>
      <c r="I7" s="14">
        <v>9</v>
      </c>
      <c r="J7" s="14">
        <v>11.5</v>
      </c>
      <c r="K7" s="14">
        <v>1.6</v>
      </c>
      <c r="L7" s="15">
        <v>2.9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0.2131536</v>
      </c>
      <c r="G8" s="16">
        <f t="shared" si="2"/>
        <v>2.9841503999999999</v>
      </c>
      <c r="H8" s="16">
        <f t="shared" si="2"/>
        <v>8.6593650000000008E-2</v>
      </c>
      <c r="I8" s="16">
        <f t="shared" si="2"/>
        <v>1.1989890000000001</v>
      </c>
      <c r="J8" s="16">
        <f t="shared" si="2"/>
        <v>1.5320415000000001</v>
      </c>
      <c r="K8" s="16">
        <f t="shared" si="2"/>
        <v>0.2131536</v>
      </c>
      <c r="L8" s="16">
        <f t="shared" si="2"/>
        <v>0.38634089999999999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42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27470</v>
      </c>
      <c r="C5" s="35">
        <f>B5/365</f>
        <v>75.260273972602747</v>
      </c>
      <c r="D5" s="38" t="s">
        <v>3</v>
      </c>
      <c r="E5" s="22" t="s">
        <v>5</v>
      </c>
      <c r="F5" s="10">
        <v>297.89999999999998</v>
      </c>
      <c r="G5" s="10">
        <v>666.7</v>
      </c>
      <c r="H5" s="10">
        <v>90.4</v>
      </c>
      <c r="I5" s="10">
        <v>150</v>
      </c>
      <c r="J5" s="10">
        <v>140</v>
      </c>
      <c r="K5" s="11">
        <v>22.5</v>
      </c>
      <c r="L5" s="12">
        <v>349.2</v>
      </c>
      <c r="M5" s="39">
        <f>(F6-F8)/F6</f>
        <v>0.98858677408526341</v>
      </c>
      <c r="N5" s="24">
        <f t="shared" ref="N5:S5" si="0">(G6-G8)/G6</f>
        <v>0.95320233988300573</v>
      </c>
      <c r="O5" s="24">
        <f t="shared" si="0"/>
        <v>0.99557522123893794</v>
      </c>
      <c r="P5" s="24">
        <f t="shared" si="0"/>
        <v>0.93333333333333324</v>
      </c>
      <c r="Q5" s="24">
        <f t="shared" si="0"/>
        <v>0.90357142857142858</v>
      </c>
      <c r="R5" s="24">
        <f t="shared" si="0"/>
        <v>0.76888888888888896</v>
      </c>
      <c r="S5" s="27">
        <f t="shared" si="0"/>
        <v>0.98739977090492559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8.1833129999999983</v>
      </c>
      <c r="G6" s="13">
        <f t="shared" si="1"/>
        <v>18.314249</v>
      </c>
      <c r="H6" s="13">
        <f t="shared" si="1"/>
        <v>2.4832879999999999</v>
      </c>
      <c r="I6" s="13">
        <f t="shared" si="1"/>
        <v>4.1204999999999998</v>
      </c>
      <c r="J6" s="13">
        <f t="shared" si="1"/>
        <v>3.8458000000000001</v>
      </c>
      <c r="K6" s="14">
        <f t="shared" si="1"/>
        <v>0.61807500000000004</v>
      </c>
      <c r="L6" s="13">
        <f t="shared" si="1"/>
        <v>9.5925239999999992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3.4</v>
      </c>
      <c r="G7" s="14">
        <v>31.2</v>
      </c>
      <c r="H7" s="14">
        <v>0.4</v>
      </c>
      <c r="I7" s="14">
        <v>10</v>
      </c>
      <c r="J7" s="14">
        <v>13.5</v>
      </c>
      <c r="K7" s="14">
        <v>5.2</v>
      </c>
      <c r="L7" s="15">
        <v>4.4000000000000004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3" t="s">
        <v>6</v>
      </c>
      <c r="F8" s="16">
        <f t="shared" ref="F8:L8" si="2">F7*$B$5/1000000</f>
        <v>9.3397999999999995E-2</v>
      </c>
      <c r="G8" s="16">
        <f t="shared" si="2"/>
        <v>0.85706400000000005</v>
      </c>
      <c r="H8" s="16">
        <f t="shared" si="2"/>
        <v>1.0988E-2</v>
      </c>
      <c r="I8" s="16">
        <f t="shared" si="2"/>
        <v>0.2747</v>
      </c>
      <c r="J8" s="16">
        <f t="shared" si="2"/>
        <v>0.37084499999999998</v>
      </c>
      <c r="K8" s="16">
        <f t="shared" si="2"/>
        <v>0.142844</v>
      </c>
      <c r="L8" s="16">
        <f t="shared" si="2"/>
        <v>0.12086800000000002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P5:P8"/>
    <mergeCell ref="Q5:Q8"/>
    <mergeCell ref="R5:R8"/>
    <mergeCell ref="S5:S8"/>
    <mergeCell ref="D7:D8"/>
    <mergeCell ref="B5:B8"/>
    <mergeCell ref="C5:C8"/>
    <mergeCell ref="D5:D6"/>
    <mergeCell ref="M5:M8"/>
    <mergeCell ref="N5:N8"/>
    <mergeCell ref="O5:O8"/>
    <mergeCell ref="H3:H4"/>
    <mergeCell ref="I3:I4"/>
    <mergeCell ref="J3:J4"/>
    <mergeCell ref="K3:K4"/>
    <mergeCell ref="L3:L4"/>
    <mergeCell ref="M3:S3"/>
    <mergeCell ref="B2:D2"/>
    <mergeCell ref="B3:C3"/>
    <mergeCell ref="D3:D4"/>
    <mergeCell ref="E3:E4"/>
    <mergeCell ref="F3:F4"/>
    <mergeCell ref="G3:G4"/>
  </mergeCells>
  <pageMargins left="0.7" right="0.7" top="0.78740157499999996" bottom="0.78740157499999996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C31" sqref="C31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40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26866</v>
      </c>
      <c r="C5" s="35">
        <f>B5/365</f>
        <v>73.605479452054794</v>
      </c>
      <c r="D5" s="38" t="s">
        <v>3</v>
      </c>
      <c r="E5" s="20" t="s">
        <v>5</v>
      </c>
      <c r="F5" s="10">
        <v>149.30000000000001</v>
      </c>
      <c r="G5" s="10">
        <v>325</v>
      </c>
      <c r="H5" s="10">
        <v>63</v>
      </c>
      <c r="I5" s="10">
        <v>66</v>
      </c>
      <c r="J5" s="10">
        <v>72</v>
      </c>
      <c r="K5" s="11">
        <v>15</v>
      </c>
      <c r="L5" s="12">
        <v>72.5</v>
      </c>
      <c r="M5" s="39">
        <f>(F6-F8)/F6</f>
        <v>0.87139986604152719</v>
      </c>
      <c r="N5" s="24">
        <f t="shared" ref="N5:S5" si="0">(G6-G8)/G6</f>
        <v>0.68799999999999994</v>
      </c>
      <c r="O5" s="24">
        <f t="shared" si="0"/>
        <v>0.53968253968253965</v>
      </c>
      <c r="P5" s="24">
        <f t="shared" si="0"/>
        <v>0.56060606060606066</v>
      </c>
      <c r="Q5" s="24">
        <f t="shared" si="0"/>
        <v>0.51388888888888895</v>
      </c>
      <c r="R5" s="24">
        <f t="shared" si="0"/>
        <v>0.78</v>
      </c>
      <c r="S5" s="27">
        <f t="shared" si="0"/>
        <v>0.76965517241379311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4.0110938000000003</v>
      </c>
      <c r="G6" s="13">
        <f t="shared" si="1"/>
        <v>8.7314500000000006</v>
      </c>
      <c r="H6" s="13">
        <f t="shared" si="1"/>
        <v>1.692558</v>
      </c>
      <c r="I6" s="13">
        <f t="shared" si="1"/>
        <v>1.773156</v>
      </c>
      <c r="J6" s="13">
        <f t="shared" si="1"/>
        <v>1.9343520000000001</v>
      </c>
      <c r="K6" s="14">
        <f t="shared" si="1"/>
        <v>0.40299000000000001</v>
      </c>
      <c r="L6" s="13">
        <f t="shared" si="1"/>
        <v>1.9477850000000001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19.2</v>
      </c>
      <c r="G7" s="14">
        <v>101.4</v>
      </c>
      <c r="H7" s="14">
        <v>29</v>
      </c>
      <c r="I7" s="14">
        <v>29</v>
      </c>
      <c r="J7" s="14">
        <v>35</v>
      </c>
      <c r="K7" s="14">
        <v>3.3</v>
      </c>
      <c r="L7" s="15">
        <v>16.7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0.51582719999999993</v>
      </c>
      <c r="G8" s="16">
        <f t="shared" si="2"/>
        <v>2.7242124000000003</v>
      </c>
      <c r="H8" s="16">
        <f t="shared" si="2"/>
        <v>0.77911399999999997</v>
      </c>
      <c r="I8" s="16">
        <f t="shared" si="2"/>
        <v>0.77911399999999997</v>
      </c>
      <c r="J8" s="16">
        <f t="shared" si="2"/>
        <v>0.94030999999999998</v>
      </c>
      <c r="K8" s="16">
        <f t="shared" si="2"/>
        <v>8.8657799999999995E-2</v>
      </c>
      <c r="L8" s="16">
        <f t="shared" si="2"/>
        <v>0.44866219999999996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41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151596</v>
      </c>
      <c r="C5" s="35">
        <f>B5/365</f>
        <v>415.33150684931508</v>
      </c>
      <c r="D5" s="38" t="s">
        <v>3</v>
      </c>
      <c r="E5" s="20" t="s">
        <v>5</v>
      </c>
      <c r="F5" s="10">
        <v>187.9</v>
      </c>
      <c r="G5" s="10">
        <v>425.8</v>
      </c>
      <c r="H5" s="10">
        <v>32.799999999999997</v>
      </c>
      <c r="I5" s="10">
        <v>34.1</v>
      </c>
      <c r="J5" s="10">
        <v>44.2</v>
      </c>
      <c r="K5" s="11">
        <v>12.1</v>
      </c>
      <c r="L5" s="12">
        <v>185.2</v>
      </c>
      <c r="M5" s="39">
        <f>(F6-F8)/F6</f>
        <v>0.98190526875997874</v>
      </c>
      <c r="N5" s="24">
        <f t="shared" ref="N5:S5" si="0">(G6-G8)/G6</f>
        <v>0.93846876467825269</v>
      </c>
      <c r="O5" s="24">
        <f t="shared" si="0"/>
        <v>0.96341463414634154</v>
      </c>
      <c r="P5" s="24">
        <f t="shared" si="0"/>
        <v>0.68914956011730211</v>
      </c>
      <c r="Q5" s="24">
        <f t="shared" si="0"/>
        <v>0.69909502262443435</v>
      </c>
      <c r="R5" s="24">
        <f t="shared" si="0"/>
        <v>0.8925619834710744</v>
      </c>
      <c r="S5" s="27">
        <f t="shared" si="0"/>
        <v>0.97246220302375808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28.484888400000003</v>
      </c>
      <c r="G6" s="13">
        <f t="shared" si="1"/>
        <v>64.549576800000011</v>
      </c>
      <c r="H6" s="13">
        <f t="shared" si="1"/>
        <v>4.9723487999999998</v>
      </c>
      <c r="I6" s="13">
        <f t="shared" si="1"/>
        <v>5.1694236000000009</v>
      </c>
      <c r="J6" s="13">
        <f t="shared" si="1"/>
        <v>6.7005432000000003</v>
      </c>
      <c r="K6" s="14">
        <f t="shared" si="1"/>
        <v>1.8343115999999999</v>
      </c>
      <c r="L6" s="13">
        <f t="shared" si="1"/>
        <v>28.0755792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3.4</v>
      </c>
      <c r="G7" s="14">
        <v>26.2</v>
      </c>
      <c r="H7" s="14">
        <v>1.2</v>
      </c>
      <c r="I7" s="14">
        <v>10.6</v>
      </c>
      <c r="J7" s="14">
        <v>13.3</v>
      </c>
      <c r="K7" s="14">
        <v>1.3</v>
      </c>
      <c r="L7" s="15">
        <v>5.0999999999999996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0.51542639999999995</v>
      </c>
      <c r="G8" s="16">
        <f t="shared" si="2"/>
        <v>3.9718151999999995</v>
      </c>
      <c r="H8" s="16">
        <f t="shared" si="2"/>
        <v>0.18191519999999997</v>
      </c>
      <c r="I8" s="16">
        <f t="shared" si="2"/>
        <v>1.6069175999999998</v>
      </c>
      <c r="J8" s="16">
        <f t="shared" si="2"/>
        <v>2.0162268000000001</v>
      </c>
      <c r="K8" s="16">
        <f t="shared" si="2"/>
        <v>0.19707480000000002</v>
      </c>
      <c r="L8" s="16">
        <f t="shared" si="2"/>
        <v>0.77313959999999993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43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656834</v>
      </c>
      <c r="C5" s="35">
        <f>B5/365</f>
        <v>1799.5452054794521</v>
      </c>
      <c r="D5" s="38" t="s">
        <v>3</v>
      </c>
      <c r="E5" s="20" t="s">
        <v>5</v>
      </c>
      <c r="F5" s="10">
        <v>274</v>
      </c>
      <c r="G5" s="10">
        <v>631.70000000000005</v>
      </c>
      <c r="H5" s="10">
        <v>43.6</v>
      </c>
      <c r="I5" s="10">
        <v>44.4</v>
      </c>
      <c r="J5" s="10">
        <v>60.3</v>
      </c>
      <c r="K5" s="11">
        <v>15.8</v>
      </c>
      <c r="L5" s="12">
        <v>282.2</v>
      </c>
      <c r="M5" s="39">
        <f>(F6-F8)/F6</f>
        <v>0.99014598540145982</v>
      </c>
      <c r="N5" s="24">
        <f t="shared" ref="N5:S5" si="0">(G6-G8)/G6</f>
        <v>0.95804970713946502</v>
      </c>
      <c r="O5" s="24">
        <f t="shared" si="0"/>
        <v>0.91513761467889909</v>
      </c>
      <c r="P5" s="24">
        <f t="shared" si="0"/>
        <v>0.83333333333333326</v>
      </c>
      <c r="Q5" s="24">
        <f t="shared" si="0"/>
        <v>0.84245439469320071</v>
      </c>
      <c r="R5" s="24">
        <f t="shared" si="0"/>
        <v>0.88607594936708867</v>
      </c>
      <c r="S5" s="27">
        <f t="shared" si="0"/>
        <v>0.98936924167257256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179.97251600000001</v>
      </c>
      <c r="G6" s="13">
        <f t="shared" si="1"/>
        <v>414.9220378</v>
      </c>
      <c r="H6" s="13">
        <f t="shared" si="1"/>
        <v>28.637962400000003</v>
      </c>
      <c r="I6" s="13">
        <f t="shared" si="1"/>
        <v>29.163429599999997</v>
      </c>
      <c r="J6" s="13">
        <f t="shared" si="1"/>
        <v>39.607090199999995</v>
      </c>
      <c r="K6" s="14">
        <f t="shared" si="1"/>
        <v>10.377977200000002</v>
      </c>
      <c r="L6" s="13">
        <f t="shared" si="1"/>
        <v>185.35855479999998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2.7</v>
      </c>
      <c r="G7" s="14">
        <v>26.5</v>
      </c>
      <c r="H7" s="14">
        <v>3.7</v>
      </c>
      <c r="I7" s="14">
        <v>7.4</v>
      </c>
      <c r="J7" s="14">
        <v>9.5</v>
      </c>
      <c r="K7" s="14">
        <v>1.8</v>
      </c>
      <c r="L7" s="15">
        <v>3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1.7734518000000001</v>
      </c>
      <c r="G8" s="16">
        <f t="shared" si="2"/>
        <v>17.406101</v>
      </c>
      <c r="H8" s="16">
        <f t="shared" si="2"/>
        <v>2.4302858000000005</v>
      </c>
      <c r="I8" s="16">
        <f t="shared" si="2"/>
        <v>4.860571600000001</v>
      </c>
      <c r="J8" s="16">
        <f t="shared" si="2"/>
        <v>6.2399230000000001</v>
      </c>
      <c r="K8" s="16">
        <f t="shared" si="2"/>
        <v>1.1823011999999999</v>
      </c>
      <c r="L8" s="16">
        <f t="shared" si="2"/>
        <v>1.970502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44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22350</v>
      </c>
      <c r="C5" s="35">
        <f>B5/365</f>
        <v>61.232876712328768</v>
      </c>
      <c r="D5" s="38" t="s">
        <v>3</v>
      </c>
      <c r="E5" s="7" t="s">
        <v>5</v>
      </c>
      <c r="F5" s="10">
        <v>597.5</v>
      </c>
      <c r="G5" s="10">
        <v>1179.2</v>
      </c>
      <c r="H5" s="10">
        <v>158.30000000000001</v>
      </c>
      <c r="I5" s="10">
        <v>158.30000000000001</v>
      </c>
      <c r="J5" s="10">
        <v>230</v>
      </c>
      <c r="K5" s="11">
        <v>44</v>
      </c>
      <c r="L5" s="12">
        <v>415.8</v>
      </c>
      <c r="M5" s="39">
        <f>(F6-F8)/F6</f>
        <v>0.99564853556485367</v>
      </c>
      <c r="N5" s="24">
        <f t="shared" ref="N5:S5" si="0">(G6-G8)/G6</f>
        <v>0.97133649932157395</v>
      </c>
      <c r="O5" s="24">
        <f t="shared" si="0"/>
        <v>0.99936828806064426</v>
      </c>
      <c r="P5" s="24">
        <f t="shared" si="0"/>
        <v>0.89766266582438403</v>
      </c>
      <c r="Q5" s="24">
        <f t="shared" si="0"/>
        <v>0.91217391304347839</v>
      </c>
      <c r="R5" s="24">
        <f t="shared" si="0"/>
        <v>0.95909090909090911</v>
      </c>
      <c r="S5" s="27">
        <f t="shared" si="0"/>
        <v>0.98869648869648863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13.354125</v>
      </c>
      <c r="G6" s="13">
        <f t="shared" si="1"/>
        <v>26.355119999999999</v>
      </c>
      <c r="H6" s="13">
        <f t="shared" si="1"/>
        <v>3.5380050000000005</v>
      </c>
      <c r="I6" s="13">
        <f t="shared" si="1"/>
        <v>3.5380050000000005</v>
      </c>
      <c r="J6" s="13">
        <f t="shared" si="1"/>
        <v>5.1405000000000003</v>
      </c>
      <c r="K6" s="14">
        <f t="shared" si="1"/>
        <v>0.98340000000000005</v>
      </c>
      <c r="L6" s="13">
        <f t="shared" si="1"/>
        <v>9.2931299999999997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2.6</v>
      </c>
      <c r="G7" s="14">
        <v>33.799999999999997</v>
      </c>
      <c r="H7" s="14">
        <v>0.1</v>
      </c>
      <c r="I7" s="14">
        <v>16.2</v>
      </c>
      <c r="J7" s="14">
        <v>20.2</v>
      </c>
      <c r="K7" s="14">
        <v>1.8</v>
      </c>
      <c r="L7" s="15">
        <v>4.7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9" t="s">
        <v>6</v>
      </c>
      <c r="F8" s="16">
        <f t="shared" ref="F8:L8" si="2">F7*$B$5/1000000</f>
        <v>5.8110000000000002E-2</v>
      </c>
      <c r="G8" s="16">
        <f t="shared" si="2"/>
        <v>0.75542999999999993</v>
      </c>
      <c r="H8" s="16">
        <f t="shared" si="2"/>
        <v>2.235E-3</v>
      </c>
      <c r="I8" s="16">
        <f t="shared" si="2"/>
        <v>0.36207</v>
      </c>
      <c r="J8" s="16">
        <f t="shared" si="2"/>
        <v>0.45146999999999998</v>
      </c>
      <c r="K8" s="16">
        <f t="shared" si="2"/>
        <v>4.0230000000000002E-2</v>
      </c>
      <c r="L8" s="16">
        <f t="shared" si="2"/>
        <v>0.105045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S5:S8"/>
    <mergeCell ref="F3:F4"/>
    <mergeCell ref="J3:J4"/>
    <mergeCell ref="I3:I4"/>
    <mergeCell ref="K3:K4"/>
    <mergeCell ref="L3:L4"/>
    <mergeCell ref="M3:S3"/>
    <mergeCell ref="H3:H4"/>
    <mergeCell ref="G3:G4"/>
    <mergeCell ref="B2:D2"/>
    <mergeCell ref="M5:M8"/>
    <mergeCell ref="N5:N8"/>
    <mergeCell ref="R5:R8"/>
    <mergeCell ref="Q5:Q8"/>
    <mergeCell ref="P5:P8"/>
    <mergeCell ref="O5:O8"/>
    <mergeCell ref="B3:C3"/>
    <mergeCell ref="B5:B8"/>
    <mergeCell ref="C5:C8"/>
    <mergeCell ref="D5:D6"/>
    <mergeCell ref="D7:D8"/>
    <mergeCell ref="D3:D4"/>
    <mergeCell ref="E3:E4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45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71465</v>
      </c>
      <c r="C5" s="35">
        <f>B5/365</f>
        <v>195.79452054794521</v>
      </c>
      <c r="D5" s="38" t="s">
        <v>3</v>
      </c>
      <c r="E5" s="20" t="s">
        <v>5</v>
      </c>
      <c r="F5" s="10">
        <v>124.4</v>
      </c>
      <c r="G5" s="10">
        <v>315</v>
      </c>
      <c r="H5" s="10">
        <v>59.1</v>
      </c>
      <c r="I5" s="10">
        <v>53.3</v>
      </c>
      <c r="J5" s="10">
        <v>78.3</v>
      </c>
      <c r="K5" s="11">
        <v>11.3</v>
      </c>
      <c r="L5" s="12">
        <v>96.5</v>
      </c>
      <c r="M5" s="39">
        <f>(F6-F8)/F6</f>
        <v>0.98834405144694537</v>
      </c>
      <c r="N5" s="24">
        <f t="shared" ref="N5:S5" si="0">(G6-G8)/G6</f>
        <v>0.9231746031746032</v>
      </c>
      <c r="O5" s="24">
        <f t="shared" si="0"/>
        <v>0.99898477157360421</v>
      </c>
      <c r="P5" s="24">
        <f t="shared" si="0"/>
        <v>0.651031894934334</v>
      </c>
      <c r="Q5" s="24">
        <f t="shared" si="0"/>
        <v>0.72669220945083013</v>
      </c>
      <c r="R5" s="24">
        <f t="shared" si="0"/>
        <v>0.88495575221238942</v>
      </c>
      <c r="S5" s="27">
        <f t="shared" si="0"/>
        <v>0.97823834196891191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8.8902459999999994</v>
      </c>
      <c r="G6" s="13">
        <f t="shared" si="1"/>
        <v>22.511475000000001</v>
      </c>
      <c r="H6" s="13">
        <f t="shared" si="1"/>
        <v>4.2235814999999999</v>
      </c>
      <c r="I6" s="13">
        <f t="shared" si="1"/>
        <v>3.8090845</v>
      </c>
      <c r="J6" s="13">
        <f t="shared" si="1"/>
        <v>5.5957094999999999</v>
      </c>
      <c r="K6" s="14">
        <f t="shared" si="1"/>
        <v>0.80755449999999995</v>
      </c>
      <c r="L6" s="13">
        <f t="shared" si="1"/>
        <v>6.8963725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1.45</v>
      </c>
      <c r="G7" s="14">
        <v>24.2</v>
      </c>
      <c r="H7" s="14">
        <v>0.06</v>
      </c>
      <c r="I7" s="14">
        <v>18.600000000000001</v>
      </c>
      <c r="J7" s="14">
        <v>21.4</v>
      </c>
      <c r="K7" s="14">
        <v>1.3</v>
      </c>
      <c r="L7" s="15">
        <v>2.1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0.10362425</v>
      </c>
      <c r="G8" s="16">
        <f t="shared" si="2"/>
        <v>1.7294529999999999</v>
      </c>
      <c r="H8" s="16">
        <f t="shared" si="2"/>
        <v>4.2878999999999999E-3</v>
      </c>
      <c r="I8" s="16">
        <f t="shared" si="2"/>
        <v>1.3292489999999999</v>
      </c>
      <c r="J8" s="16">
        <f t="shared" si="2"/>
        <v>1.5293509999999999</v>
      </c>
      <c r="K8" s="16">
        <f t="shared" si="2"/>
        <v>9.2904500000000001E-2</v>
      </c>
      <c r="L8" s="16">
        <f t="shared" si="2"/>
        <v>0.1500765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46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3420376</v>
      </c>
      <c r="C5" s="35">
        <f>B5/365</f>
        <v>9370.8931506849312</v>
      </c>
      <c r="D5" s="38" t="s">
        <v>3</v>
      </c>
      <c r="E5" s="20" t="s">
        <v>5</v>
      </c>
      <c r="F5" s="10">
        <v>257.5</v>
      </c>
      <c r="G5" s="10">
        <v>577.6</v>
      </c>
      <c r="H5" s="10">
        <v>43.7</v>
      </c>
      <c r="I5" s="10">
        <v>44.1</v>
      </c>
      <c r="J5" s="10">
        <v>61.5</v>
      </c>
      <c r="K5" s="11">
        <v>20.9</v>
      </c>
      <c r="L5" s="12">
        <v>314.7</v>
      </c>
      <c r="M5" s="39">
        <f>(F6-F8)/F6</f>
        <v>0.99040776699029132</v>
      </c>
      <c r="N5" s="24">
        <f t="shared" ref="N5:S5" si="0">(G6-G8)/G6</f>
        <v>0.95602493074792239</v>
      </c>
      <c r="O5" s="24">
        <f t="shared" si="0"/>
        <v>0.98627002288329524</v>
      </c>
      <c r="P5" s="24">
        <f t="shared" si="0"/>
        <v>0.90476190476190466</v>
      </c>
      <c r="Q5" s="24">
        <f t="shared" si="0"/>
        <v>0.91056910569105687</v>
      </c>
      <c r="R5" s="24">
        <f t="shared" si="0"/>
        <v>0.9712918660287081</v>
      </c>
      <c r="S5" s="27">
        <f t="shared" si="0"/>
        <v>0.98697171909755321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880.74681999999996</v>
      </c>
      <c r="G6" s="13">
        <f t="shared" si="1"/>
        <v>1975.6091776000001</v>
      </c>
      <c r="H6" s="13">
        <f t="shared" si="1"/>
        <v>149.47043120000001</v>
      </c>
      <c r="I6" s="13">
        <f t="shared" si="1"/>
        <v>150.8385816</v>
      </c>
      <c r="J6" s="13">
        <f t="shared" si="1"/>
        <v>210.35312400000001</v>
      </c>
      <c r="K6" s="14">
        <f t="shared" si="1"/>
        <v>71.485858399999998</v>
      </c>
      <c r="L6" s="13">
        <f t="shared" si="1"/>
        <v>1076.3923272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2.4700000000000002</v>
      </c>
      <c r="G7" s="14">
        <v>25.4</v>
      </c>
      <c r="H7" s="14">
        <v>0.6</v>
      </c>
      <c r="I7" s="14">
        <v>4.2</v>
      </c>
      <c r="J7" s="14">
        <v>5.5</v>
      </c>
      <c r="K7" s="14">
        <v>0.6</v>
      </c>
      <c r="L7" s="15">
        <v>4.0999999999999996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8.448328720000001</v>
      </c>
      <c r="G8" s="16">
        <f t="shared" si="2"/>
        <v>86.87755039999999</v>
      </c>
      <c r="H8" s="16">
        <f t="shared" si="2"/>
        <v>2.0522255999999999</v>
      </c>
      <c r="I8" s="16">
        <f t="shared" si="2"/>
        <v>14.365579200000001</v>
      </c>
      <c r="J8" s="16">
        <f t="shared" si="2"/>
        <v>18.812068</v>
      </c>
      <c r="K8" s="16">
        <f t="shared" si="2"/>
        <v>2.0522255999999999</v>
      </c>
      <c r="L8" s="16">
        <f t="shared" si="2"/>
        <v>14.0235416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47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620660</v>
      </c>
      <c r="C5" s="35">
        <f>B5/365</f>
        <v>1700.4383561643835</v>
      </c>
      <c r="D5" s="38" t="s">
        <v>3</v>
      </c>
      <c r="E5" s="20" t="s">
        <v>5</v>
      </c>
      <c r="F5" s="10">
        <v>459.2</v>
      </c>
      <c r="G5" s="10">
        <v>999.2</v>
      </c>
      <c r="H5" s="10">
        <v>49.3</v>
      </c>
      <c r="I5" s="10">
        <v>49.8</v>
      </c>
      <c r="J5" s="10">
        <v>69.7</v>
      </c>
      <c r="K5" s="11">
        <v>22.9</v>
      </c>
      <c r="L5" s="12">
        <v>520.79999999999995</v>
      </c>
      <c r="M5" s="39">
        <f>(F6-F8)/F6</f>
        <v>0.99368466898954699</v>
      </c>
      <c r="N5" s="24">
        <f t="shared" ref="N5:S5" si="0">(G6-G8)/G6</f>
        <v>0.97588070456365095</v>
      </c>
      <c r="O5" s="24">
        <f t="shared" si="0"/>
        <v>0.97768762677484788</v>
      </c>
      <c r="P5" s="24">
        <f t="shared" si="0"/>
        <v>0.87550200803212852</v>
      </c>
      <c r="Q5" s="24">
        <f t="shared" si="0"/>
        <v>0.88378766140602583</v>
      </c>
      <c r="R5" s="24">
        <f t="shared" si="0"/>
        <v>0.93449781659388653</v>
      </c>
      <c r="S5" s="27">
        <f t="shared" si="0"/>
        <v>0.99308755760368661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285.00707199999999</v>
      </c>
      <c r="G6" s="13">
        <f t="shared" si="1"/>
        <v>620.16347199999996</v>
      </c>
      <c r="H6" s="13">
        <f t="shared" si="1"/>
        <v>30.598538000000001</v>
      </c>
      <c r="I6" s="13">
        <f t="shared" si="1"/>
        <v>30.908867999999998</v>
      </c>
      <c r="J6" s="13">
        <f t="shared" si="1"/>
        <v>43.260002</v>
      </c>
      <c r="K6" s="14">
        <f t="shared" si="1"/>
        <v>14.213113999999999</v>
      </c>
      <c r="L6" s="13">
        <f t="shared" si="1"/>
        <v>323.23972800000001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2.9</v>
      </c>
      <c r="G7" s="14">
        <v>24.1</v>
      </c>
      <c r="H7" s="14">
        <v>1.1000000000000001</v>
      </c>
      <c r="I7" s="14">
        <v>6.2</v>
      </c>
      <c r="J7" s="14">
        <v>8.1</v>
      </c>
      <c r="K7" s="14">
        <v>1.5</v>
      </c>
      <c r="L7" s="15">
        <v>3.6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1.799914</v>
      </c>
      <c r="G8" s="16">
        <f t="shared" si="2"/>
        <v>14.957905999999999</v>
      </c>
      <c r="H8" s="16">
        <f t="shared" si="2"/>
        <v>0.68272600000000006</v>
      </c>
      <c r="I8" s="16">
        <f t="shared" si="2"/>
        <v>3.8480919999999998</v>
      </c>
      <c r="J8" s="16">
        <f t="shared" si="2"/>
        <v>5.0273459999999996</v>
      </c>
      <c r="K8" s="16">
        <f t="shared" si="2"/>
        <v>0.93098999999999998</v>
      </c>
      <c r="L8" s="16">
        <f t="shared" si="2"/>
        <v>2.2343760000000001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14"/>
  <sheetViews>
    <sheetView tabSelected="1" workbookViewId="0">
      <selection activeCell="M5" sqref="M5:M8"/>
    </sheetView>
  </sheetViews>
  <sheetFormatPr defaultRowHeight="15" x14ac:dyDescent="0.25"/>
  <cols>
    <col min="1" max="1" width="9.140625" style="1"/>
    <col min="2" max="3" width="9.140625" style="1" customWidth="1"/>
    <col min="4" max="16384" width="9.140625" style="1"/>
  </cols>
  <sheetData>
    <row r="2" spans="2:19" ht="16.5" thickBot="1" x14ac:dyDescent="0.3">
      <c r="B2" s="45" t="s">
        <v>48</v>
      </c>
      <c r="C2" s="45"/>
      <c r="D2" s="45"/>
    </row>
    <row r="3" spans="2:19" ht="34.5" customHeight="1" x14ac:dyDescent="0.25">
      <c r="B3" s="46" t="s">
        <v>0</v>
      </c>
      <c r="C3" s="47"/>
      <c r="D3" s="48"/>
      <c r="E3" s="50"/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4" t="s">
        <v>13</v>
      </c>
      <c r="M3" s="42" t="s">
        <v>14</v>
      </c>
      <c r="N3" s="43"/>
      <c r="O3" s="43"/>
      <c r="P3" s="43"/>
      <c r="Q3" s="43"/>
      <c r="R3" s="43"/>
      <c r="S3" s="44"/>
    </row>
    <row r="4" spans="2:19" ht="15.75" thickBot="1" x14ac:dyDescent="0.3">
      <c r="B4" s="2" t="s">
        <v>1</v>
      </c>
      <c r="C4" s="3" t="s">
        <v>2</v>
      </c>
      <c r="D4" s="49"/>
      <c r="E4" s="51"/>
      <c r="F4" s="53"/>
      <c r="G4" s="53"/>
      <c r="H4" s="53"/>
      <c r="I4" s="53"/>
      <c r="J4" s="53"/>
      <c r="K4" s="53"/>
      <c r="L4" s="55"/>
      <c r="M4" s="4" t="s">
        <v>7</v>
      </c>
      <c r="N4" s="5" t="s">
        <v>8</v>
      </c>
      <c r="O4" s="5" t="s">
        <v>9</v>
      </c>
      <c r="P4" s="5" t="s">
        <v>10</v>
      </c>
      <c r="Q4" s="5" t="s">
        <v>11</v>
      </c>
      <c r="R4" s="5" t="s">
        <v>12</v>
      </c>
      <c r="S4" s="6" t="s">
        <v>13</v>
      </c>
    </row>
    <row r="5" spans="2:19" x14ac:dyDescent="0.25">
      <c r="B5" s="32">
        <v>13804</v>
      </c>
      <c r="C5" s="35">
        <f>B5/365</f>
        <v>37.819178082191783</v>
      </c>
      <c r="D5" s="38" t="s">
        <v>3</v>
      </c>
      <c r="E5" s="20" t="s">
        <v>5</v>
      </c>
      <c r="F5" s="10">
        <v>204.9</v>
      </c>
      <c r="G5" s="10">
        <v>507.5</v>
      </c>
      <c r="H5" s="10">
        <v>76.2</v>
      </c>
      <c r="I5" s="10">
        <v>74.8</v>
      </c>
      <c r="J5" s="10">
        <v>85.4</v>
      </c>
      <c r="K5" s="11">
        <v>16.600000000000001</v>
      </c>
      <c r="L5" s="12">
        <v>177</v>
      </c>
      <c r="M5" s="39">
        <f>(F6-F8)/F6</f>
        <v>0.99365544167886766</v>
      </c>
      <c r="N5" s="24">
        <f t="shared" ref="N5:S5" si="0">(G6-G8)/G6</f>
        <v>0.95448275862068965</v>
      </c>
      <c r="O5" s="24">
        <f t="shared" si="0"/>
        <v>0.99868766404199483</v>
      </c>
      <c r="P5" s="24">
        <f t="shared" si="0"/>
        <v>0.66310160427807485</v>
      </c>
      <c r="Q5" s="24">
        <f t="shared" si="0"/>
        <v>0.66978922716627642</v>
      </c>
      <c r="R5" s="24">
        <f t="shared" si="0"/>
        <v>0.83132530120481929</v>
      </c>
      <c r="S5" s="27">
        <f t="shared" si="0"/>
        <v>0.98870056497175152</v>
      </c>
    </row>
    <row r="6" spans="2:19" x14ac:dyDescent="0.25">
      <c r="B6" s="33"/>
      <c r="C6" s="36"/>
      <c r="D6" s="30"/>
      <c r="E6" s="8" t="s">
        <v>6</v>
      </c>
      <c r="F6" s="13">
        <f t="shared" ref="F6:L6" si="1">F5*$B$5/1000000</f>
        <v>2.8284396000000003</v>
      </c>
      <c r="G6" s="13">
        <f t="shared" si="1"/>
        <v>7.0055300000000003</v>
      </c>
      <c r="H6" s="13">
        <f t="shared" si="1"/>
        <v>1.0518648000000002</v>
      </c>
      <c r="I6" s="13">
        <f t="shared" si="1"/>
        <v>1.0325392</v>
      </c>
      <c r="J6" s="13">
        <f t="shared" si="1"/>
        <v>1.1788616000000001</v>
      </c>
      <c r="K6" s="14">
        <f t="shared" si="1"/>
        <v>0.22914640000000003</v>
      </c>
      <c r="L6" s="13">
        <f t="shared" si="1"/>
        <v>2.443308</v>
      </c>
      <c r="M6" s="40"/>
      <c r="N6" s="25"/>
      <c r="O6" s="25"/>
      <c r="P6" s="25"/>
      <c r="Q6" s="25"/>
      <c r="R6" s="25"/>
      <c r="S6" s="28"/>
    </row>
    <row r="7" spans="2:19" x14ac:dyDescent="0.25">
      <c r="B7" s="33"/>
      <c r="C7" s="36"/>
      <c r="D7" s="30" t="s">
        <v>4</v>
      </c>
      <c r="E7" s="8" t="s">
        <v>5</v>
      </c>
      <c r="F7" s="14">
        <v>1.3</v>
      </c>
      <c r="G7" s="14">
        <v>23.1</v>
      </c>
      <c r="H7" s="14">
        <v>0.1</v>
      </c>
      <c r="I7" s="14">
        <v>25.2</v>
      </c>
      <c r="J7" s="14">
        <v>28.2</v>
      </c>
      <c r="K7" s="14">
        <v>2.8</v>
      </c>
      <c r="L7" s="15">
        <v>2</v>
      </c>
      <c r="M7" s="40"/>
      <c r="N7" s="25"/>
      <c r="O7" s="25"/>
      <c r="P7" s="25"/>
      <c r="Q7" s="25"/>
      <c r="R7" s="25"/>
      <c r="S7" s="28"/>
    </row>
    <row r="8" spans="2:19" ht="15.75" thickBot="1" x14ac:dyDescent="0.3">
      <c r="B8" s="34"/>
      <c r="C8" s="37"/>
      <c r="D8" s="31"/>
      <c r="E8" s="21" t="s">
        <v>6</v>
      </c>
      <c r="F8" s="16">
        <f t="shared" ref="F8:L8" si="2">F7*$B$5/1000000</f>
        <v>1.7945200000000001E-2</v>
      </c>
      <c r="G8" s="16">
        <f t="shared" si="2"/>
        <v>0.3188724</v>
      </c>
      <c r="H8" s="16">
        <f t="shared" si="2"/>
        <v>1.3804000000000002E-3</v>
      </c>
      <c r="I8" s="16">
        <f t="shared" si="2"/>
        <v>0.34786079999999997</v>
      </c>
      <c r="J8" s="16">
        <f t="shared" si="2"/>
        <v>0.38927279999999997</v>
      </c>
      <c r="K8" s="16">
        <f t="shared" si="2"/>
        <v>3.8651199999999997E-2</v>
      </c>
      <c r="L8" s="16">
        <f t="shared" si="2"/>
        <v>2.7608000000000001E-2</v>
      </c>
      <c r="M8" s="41"/>
      <c r="N8" s="26"/>
      <c r="O8" s="26"/>
      <c r="P8" s="26"/>
      <c r="Q8" s="26"/>
      <c r="R8" s="26"/>
      <c r="S8" s="29"/>
    </row>
    <row r="11" spans="2:19" ht="15.75" x14ac:dyDescent="0.25">
      <c r="B11" s="17" t="s">
        <v>15</v>
      </c>
      <c r="C11" s="17"/>
      <c r="D11" s="17"/>
      <c r="E11" s="17"/>
    </row>
    <row r="12" spans="2:19" ht="15.75" x14ac:dyDescent="0.25">
      <c r="B12" s="18" t="s">
        <v>16</v>
      </c>
      <c r="C12" s="18"/>
      <c r="D12" s="19"/>
      <c r="E12" s="19"/>
    </row>
    <row r="13" spans="2:19" ht="15.75" x14ac:dyDescent="0.25">
      <c r="B13" s="18" t="s">
        <v>17</v>
      </c>
      <c r="C13" s="18"/>
      <c r="D13" s="18"/>
      <c r="E13" s="19"/>
    </row>
    <row r="14" spans="2:19" ht="15.75" x14ac:dyDescent="0.25">
      <c r="B14" s="18" t="s">
        <v>18</v>
      </c>
      <c r="C14" s="19"/>
      <c r="D14" s="19"/>
      <c r="E14" s="19"/>
    </row>
  </sheetData>
  <mergeCells count="23">
    <mergeCell ref="M3:S3"/>
    <mergeCell ref="B2:D2"/>
    <mergeCell ref="B3:C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5:B8"/>
    <mergeCell ref="C5:C8"/>
    <mergeCell ref="D5:D6"/>
    <mergeCell ref="M5:M8"/>
    <mergeCell ref="N5:N8"/>
    <mergeCell ref="P5:P8"/>
    <mergeCell ref="Q5:Q8"/>
    <mergeCell ref="R5:R8"/>
    <mergeCell ref="S5:S8"/>
    <mergeCell ref="D7:D8"/>
    <mergeCell ref="O5:O8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30</vt:i4>
      </vt:variant>
    </vt:vector>
  </HeadingPairs>
  <TitlesOfParts>
    <vt:vector size="30" baseType="lpstr">
      <vt:lpstr>Čelákovice</vt:lpstr>
      <vt:lpstr>Český Brod</vt:lpstr>
      <vt:lpstr>Dobřejovice</vt:lpstr>
      <vt:lpstr>Herink</vt:lpstr>
      <vt:lpstr>Hodkovice</vt:lpstr>
      <vt:lpstr>Jesenice (u Prahy)</vt:lpstr>
      <vt:lpstr>Károv</vt:lpstr>
      <vt:lpstr>Křenice</vt:lpstr>
      <vt:lpstr>Mochov</vt:lpstr>
      <vt:lpstr>Ohrobec</vt:lpstr>
      <vt:lpstr>Osnice</vt:lpstr>
      <vt:lpstr>Průhonice</vt:lpstr>
      <vt:lpstr>Říčany</vt:lpstr>
      <vt:lpstr>Voděrádky</vt:lpstr>
      <vt:lpstr>Zdiměřice</vt:lpstr>
      <vt:lpstr>Zlatníky</vt:lpstr>
      <vt:lpstr>Bohutín - Vysoká Pec</vt:lpstr>
      <vt:lpstr>Dubenec</vt:lpstr>
      <vt:lpstr>Dublovice</vt:lpstr>
      <vt:lpstr>Klučenice</vt:lpstr>
      <vt:lpstr>Kosova Hora</vt:lpstr>
      <vt:lpstr>Láz</vt:lpstr>
      <vt:lpstr>Lazsko</vt:lpstr>
      <vt:lpstr>Milín</vt:lpstr>
      <vt:lpstr>Mníšek pod Brdy</vt:lpstr>
      <vt:lpstr>Nečín</vt:lpstr>
      <vt:lpstr>Petrovice</vt:lpstr>
      <vt:lpstr>Příbram</vt:lpstr>
      <vt:lpstr>Sedlčany</vt:lpstr>
      <vt:lpstr>Zvírotice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opokorny</dc:creator>
  <cp:lastModifiedBy>Lucie Kocourková</cp:lastModifiedBy>
  <cp:lastPrinted>2013-01-31T09:32:49Z</cp:lastPrinted>
  <dcterms:created xsi:type="dcterms:W3CDTF">2013-01-30T10:33:16Z</dcterms:created>
  <dcterms:modified xsi:type="dcterms:W3CDTF">2024-02-06T12:54:17Z</dcterms:modified>
</cp:coreProperties>
</file>